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/>
  </bookViews>
  <sheets>
    <sheet name="荣成学院实验室安全检查—校外专家" sheetId="2" r:id="rId1"/>
    <sheet name="Sheet2" sheetId="5" r:id="rId2"/>
    <sheet name="第一组" sheetId="1" r:id="rId3"/>
    <sheet name="第二组" sheetId="3" r:id="rId4"/>
  </sheets>
  <definedNames>
    <definedName name="_xlnm._FilterDatabase" localSheetId="2" hidden="1">第一组!$A$3:$K$48</definedName>
    <definedName name="_xlnm.Print_Titles" localSheetId="0">荣成学院实验室安全检查—校外专家!$2:$2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5" name="ID_63C442BC9E784A05AC4CBFF70BE0B4C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246745" y="33100645"/>
          <a:ext cx="1751330" cy="18865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EE382312B4F54C78A566476F2E013F6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156575" y="6661785"/>
          <a:ext cx="1519555" cy="19856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C02D272D354E4C0C982F41F7FE63390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268970" y="20422870"/>
          <a:ext cx="1563370" cy="2098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BF28155E075D4768A06B727411BD8A0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246745" y="10029190"/>
          <a:ext cx="1952625" cy="2207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5A5702A81B3949C8A0FCB2CEB4C793CA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246110" y="15478125"/>
          <a:ext cx="1767205" cy="22396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E0C6E280813C4DB99AC2EE7D23DE65B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298180" y="38018085"/>
          <a:ext cx="1701800" cy="2098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B5074136C7EF44C7B4348B100DC54E4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255000" y="35126930"/>
          <a:ext cx="1772920" cy="2006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507F84335B944853815EEC63F3B2A67A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350885" y="42479595"/>
          <a:ext cx="1645920" cy="1869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80F1409915524CDEA911DD576CB59E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961880" y="60702825"/>
          <a:ext cx="1800225" cy="1302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D5C23B984438452E9EE3979531469B7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961880" y="57426225"/>
          <a:ext cx="1800225" cy="1302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1387D7800C46474FABD83174907D69D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961880" y="55787925"/>
          <a:ext cx="1800225" cy="1302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389E521A4476472AAC4A76E86D45362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961880" y="54149625"/>
          <a:ext cx="1800225" cy="1302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3795B776CCA249538FA09AE2383DBAAA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961880" y="50873025"/>
          <a:ext cx="1800225" cy="1302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93A0FBEBEB3B4FF9B1EECE8626B01E6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961880" y="49234725"/>
          <a:ext cx="1800225" cy="1302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A111A82F1FEC4D089DA996AC8D4A9C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961880" y="45958125"/>
          <a:ext cx="1800225" cy="1302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8EE9636CC20246A99B5238862FD156A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961880" y="44319825"/>
          <a:ext cx="1800225" cy="1302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595CE4CD587544FC9A189F7CE406C7EA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961880" y="41043225"/>
          <a:ext cx="1800225" cy="1302385"/>
        </a:xfrm>
        <a:prstGeom prst="rect">
          <a:avLst/>
        </a:prstGeom>
      </xdr:spPr>
    </xdr:pic>
  </etc:cellImage>
  <etc:cellImage>
    <xdr:pic>
      <xdr:nvPicPr>
        <xdr:cNvPr id="26" name="ID_F8C43CC365904C28AD5EE84593CE04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961880" y="39404925"/>
          <a:ext cx="1800225" cy="1302385"/>
        </a:xfrm>
        <a:prstGeom prst="rect">
          <a:avLst/>
        </a:prstGeom>
      </xdr:spPr>
    </xdr:pic>
  </etc:cellImage>
  <etc:cellImage>
    <xdr:pic>
      <xdr:nvPicPr>
        <xdr:cNvPr id="29" name="ID_166114C2C4364A8C92FB70B9194E54C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961880" y="37766625"/>
          <a:ext cx="1800225" cy="1302385"/>
        </a:xfrm>
        <a:prstGeom prst="rect">
          <a:avLst/>
        </a:prstGeom>
      </xdr:spPr>
    </xdr:pic>
  </etc:cellImage>
  <etc:cellImage>
    <xdr:pic>
      <xdr:nvPicPr>
        <xdr:cNvPr id="30" name="ID_5D8D4395B4914F27BB716D9674765E0C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961880" y="34490025"/>
          <a:ext cx="1800225" cy="1302385"/>
        </a:xfrm>
        <a:prstGeom prst="rect">
          <a:avLst/>
        </a:prstGeom>
      </xdr:spPr>
    </xdr:pic>
  </etc:cellImage>
  <etc:cellImage>
    <xdr:pic>
      <xdr:nvPicPr>
        <xdr:cNvPr id="31" name="ID_43048171DAE941A6B7B6458F54DEEEC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961880" y="32851725"/>
          <a:ext cx="1800225" cy="1302385"/>
        </a:xfrm>
        <a:prstGeom prst="rect">
          <a:avLst/>
        </a:prstGeom>
      </xdr:spPr>
    </xdr:pic>
  </etc:cellImage>
  <etc:cellImage>
    <xdr:pic>
      <xdr:nvPicPr>
        <xdr:cNvPr id="32" name="ID_AB647CB4249F4FB7AB1BBDC99374DE0C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961880" y="31213425"/>
          <a:ext cx="1800225" cy="1302385"/>
        </a:xfrm>
        <a:prstGeom prst="rect">
          <a:avLst/>
        </a:prstGeom>
      </xdr:spPr>
    </xdr:pic>
  </etc:cellImage>
  <etc:cellImage>
    <xdr:pic>
      <xdr:nvPicPr>
        <xdr:cNvPr id="34" name="ID_D9279B278490400BA628733C756C02EF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961880" y="29575125"/>
          <a:ext cx="1800225" cy="1302385"/>
        </a:xfrm>
        <a:prstGeom prst="rect">
          <a:avLst/>
        </a:prstGeom>
      </xdr:spPr>
    </xdr:pic>
  </etc:cellImage>
  <etc:cellImage>
    <xdr:pic>
      <xdr:nvPicPr>
        <xdr:cNvPr id="35" name="ID_FA36FDD498F940CB8BFC3E875EE194CB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961880" y="26298525"/>
          <a:ext cx="1800225" cy="1302385"/>
        </a:xfrm>
        <a:prstGeom prst="rect">
          <a:avLst/>
        </a:prstGeom>
      </xdr:spPr>
    </xdr:pic>
  </etc:cellImage>
  <etc:cellImage>
    <xdr:pic>
      <xdr:nvPicPr>
        <xdr:cNvPr id="36" name="ID_599DDC5D939E406980CC27CCCD72431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961880" y="5000625"/>
          <a:ext cx="1800225" cy="1302385"/>
        </a:xfrm>
        <a:prstGeom prst="rect">
          <a:avLst/>
        </a:prstGeom>
      </xdr:spPr>
    </xdr:pic>
  </etc:cellImage>
  <etc:cellImage>
    <xdr:pic>
      <xdr:nvPicPr>
        <xdr:cNvPr id="37" name="ID_E7D51AD7A52946B2832C7076D163691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961880" y="23140670"/>
          <a:ext cx="1800225" cy="1302385"/>
        </a:xfrm>
        <a:prstGeom prst="rect">
          <a:avLst/>
        </a:prstGeom>
      </xdr:spPr>
    </xdr:pic>
  </etc:cellImage>
  <etc:cellImage>
    <xdr:pic>
      <xdr:nvPicPr>
        <xdr:cNvPr id="40" name="ID_02FE238F361D4607A663CADBD82DF5BD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961880" y="9915525"/>
          <a:ext cx="1800225" cy="1302385"/>
        </a:xfrm>
        <a:prstGeom prst="rect">
          <a:avLst/>
        </a:prstGeom>
      </xdr:spPr>
    </xdr:pic>
  </etc:cellImage>
  <etc:cellImage>
    <xdr:pic>
      <xdr:nvPicPr>
        <xdr:cNvPr id="41" name="ID_B44F4A30E9104D12AED8F493339AFEA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961880" y="11553825"/>
          <a:ext cx="1800225" cy="1302385"/>
        </a:xfrm>
        <a:prstGeom prst="rect">
          <a:avLst/>
        </a:prstGeom>
      </xdr:spPr>
    </xdr:pic>
  </etc:cellImage>
  <etc:cellImage>
    <xdr:pic>
      <xdr:nvPicPr>
        <xdr:cNvPr id="42" name="ID_FAFB62552FA1431FB071766A304F3F4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961880" y="13192125"/>
          <a:ext cx="1800225" cy="1302385"/>
        </a:xfrm>
        <a:prstGeom prst="rect">
          <a:avLst/>
        </a:prstGeom>
      </xdr:spPr>
    </xdr:pic>
  </etc:cellImage>
  <etc:cellImage>
    <xdr:pic>
      <xdr:nvPicPr>
        <xdr:cNvPr id="43" name="ID_7B0BDA528F764539B0B568EF5D9B69D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961880" y="16468725"/>
          <a:ext cx="1800225" cy="1302385"/>
        </a:xfrm>
        <a:prstGeom prst="rect">
          <a:avLst/>
        </a:prstGeom>
      </xdr:spPr>
    </xdr:pic>
  </etc:cellImage>
  <etc:cellImage>
    <xdr:pic>
      <xdr:nvPicPr>
        <xdr:cNvPr id="44" name="ID_027490F6888A4EE1BB1C6CCF2D30B13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961880" y="18107025"/>
          <a:ext cx="1800225" cy="1302385"/>
        </a:xfrm>
        <a:prstGeom prst="rect">
          <a:avLst/>
        </a:prstGeom>
      </xdr:spPr>
    </xdr:pic>
  </etc:cellImage>
  <etc:cellImage>
    <xdr:pic>
      <xdr:nvPicPr>
        <xdr:cNvPr id="45" name="ID_06175163C858414A8AF6D3AFD0E78FF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961880" y="21383625"/>
          <a:ext cx="1800225" cy="130238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<sst xmlns="http://schemas.openxmlformats.org/spreadsheetml/2006/main" count="1154" uniqueCount="450">
  <si>
    <r>
      <rPr>
        <b/>
        <sz val="36"/>
        <rFont val="宋体"/>
        <charset val="134"/>
        <scheme val="major"/>
      </rPr>
      <t xml:space="preserve">荣成学院实验室安全检查隐患整改汇总表
</t>
    </r>
    <r>
      <rPr>
        <b/>
        <sz val="24"/>
        <rFont val="宋体"/>
        <charset val="134"/>
        <scheme val="major"/>
      </rPr>
      <t>（2025年6月）</t>
    </r>
  </si>
  <si>
    <t>序
号</t>
  </si>
  <si>
    <t>实验室
名称</t>
  </si>
  <si>
    <t>实验室
用途</t>
  </si>
  <si>
    <t>实验室
位置</t>
  </si>
  <si>
    <t>实验室
风险等级</t>
  </si>
  <si>
    <t>实验室
类别</t>
  </si>
  <si>
    <t>实验室
安全负责人</t>
  </si>
  <si>
    <t>检查隐患记录台账</t>
  </si>
  <si>
    <t>隐患照片</t>
  </si>
  <si>
    <t>建议整改措施</t>
  </si>
  <si>
    <t>整改完成情况</t>
  </si>
  <si>
    <t>整改完成照片</t>
  </si>
  <si>
    <t>未完成整改原因</t>
  </si>
  <si>
    <t>整改方案</t>
  </si>
  <si>
    <t>备注</t>
  </si>
  <si>
    <t>机械加工实训车间</t>
  </si>
  <si>
    <t>教学</t>
  </si>
  <si>
    <t>1#实验楼
一楼</t>
  </si>
  <si>
    <t>I（红色条）</t>
  </si>
  <si>
    <t>机电类</t>
  </si>
  <si>
    <t>谭龙飞</t>
  </si>
  <si>
    <t>1.电箱未接地且前有遮挡物
2.消防栓出口位置不合适</t>
  </si>
  <si>
    <t>1.配电箱应接地且不能有遮挡物
2.要求开门见栓，建议改造</t>
  </si>
  <si>
    <t>智能制造实训中心</t>
  </si>
  <si>
    <t>1#实验楼
一楼中侧</t>
  </si>
  <si>
    <t>梅超</t>
  </si>
  <si>
    <t>1.插排未上墙
2.接线板直接置于地面</t>
  </si>
  <si>
    <t>应将插排固定在墙上，防止地面积水淹没插排</t>
  </si>
  <si>
    <t>材料成型设备实验室</t>
  </si>
  <si>
    <t>1#实验楼
一楼西侧</t>
  </si>
  <si>
    <t>III（黄色条）</t>
  </si>
  <si>
    <t>袁晓芳</t>
  </si>
  <si>
    <t>1.临时接电线不规范
2.缺砂轮机保护罩</t>
  </si>
  <si>
    <t>1.应采用电线走线槽保护线路，应使用规范连接方式
2.加上砂轮机保护罩</t>
  </si>
  <si>
    <t>电加工实验室</t>
  </si>
  <si>
    <t>1#实验楼101</t>
  </si>
  <si>
    <t>II（橙色条）</t>
  </si>
  <si>
    <t>冯晓嵩</t>
  </si>
  <si>
    <t>缺少实验室安全出口</t>
  </si>
  <si>
    <t>\</t>
  </si>
  <si>
    <t>应至少有2个安全出口</t>
  </si>
  <si>
    <t>液压与气压实验室</t>
  </si>
  <si>
    <t>1#实验楼201</t>
  </si>
  <si>
    <t>IV（蓝色条）</t>
  </si>
  <si>
    <t>贾明川</t>
  </si>
  <si>
    <t>1.只有一个安全出口
2.插口线不规范（电线接头不绝缘可靠）</t>
  </si>
  <si>
    <t>1.建议进行改造，至少有2个安全出口
2.采用规范接口线</t>
  </si>
  <si>
    <t>智能制造虚拟仿真实验室</t>
  </si>
  <si>
    <t>1#实验楼204</t>
  </si>
  <si>
    <t>张可欣</t>
  </si>
  <si>
    <t>医药箱未在指定位置</t>
  </si>
  <si>
    <t>在指示标志位置存放医药箱</t>
  </si>
  <si>
    <t>机械创新实验室</t>
  </si>
  <si>
    <t>1#实验楼205</t>
  </si>
  <si>
    <t>祝建平</t>
  </si>
  <si>
    <t>1.电烙铁缺少支架
2.桌面缺少隔热垫</t>
  </si>
  <si>
    <t>1.购置使用烙铁架
2.购置桌面隔热垫</t>
  </si>
  <si>
    <t>金相实验室</t>
  </si>
  <si>
    <t>1#实验楼208</t>
  </si>
  <si>
    <t>颜泽华</t>
  </si>
  <si>
    <t>1.加热炉缺少高温提示
2.安全出口不通畅
3.墙上制度被柜子遮挡</t>
  </si>
  <si>
    <t>1.补充加热炉高温提示标志
2.清理安全出口，保持通道畅通
3.挪动柜子位置或者改变墙上制度栏位置</t>
  </si>
  <si>
    <t>焊接检测实验室</t>
  </si>
  <si>
    <t>1#实验楼210</t>
  </si>
  <si>
    <t>杨丽丽</t>
  </si>
  <si>
    <t>插排非新国标且破损严重</t>
  </si>
  <si>
    <t>更换新国标插排，且做好固定</t>
  </si>
  <si>
    <t>焊接拆装实验室</t>
  </si>
  <si>
    <t>1#实验楼211</t>
  </si>
  <si>
    <t>张璞乐</t>
  </si>
  <si>
    <t>两台冲击试验机未固定在地面上</t>
  </si>
  <si>
    <t>冲击试验机底座应用螺栓固定在地面上，防止机器工作时晃动</t>
  </si>
  <si>
    <t>机械精度实验室</t>
  </si>
  <si>
    <t>1#实验楼301</t>
  </si>
  <si>
    <t>张苏苏</t>
  </si>
  <si>
    <t>缺安全出口门</t>
  </si>
  <si>
    <t>模具拆装实验室</t>
  </si>
  <si>
    <t>1#实验楼307</t>
  </si>
  <si>
    <t>田玉晶</t>
  </si>
  <si>
    <t>插排不规范，使用了旧国标插排</t>
  </si>
  <si>
    <t>使用新国标</t>
  </si>
  <si>
    <t>模塑成型实验室</t>
  </si>
  <si>
    <t>1#实验楼309</t>
  </si>
  <si>
    <t>王美</t>
  </si>
  <si>
    <t>1.真空管式炉缺少安全提示，缺少安全操作规程
2.气瓶无固定、缺少状态牌
3.挤压成型机缺少安全操作规程</t>
  </si>
  <si>
    <t>1.补充真空管式炉安全提示标识和操作规程
2.补充气瓶架和气瓶状态标识牌
3.补充挤压成型机安全操作规程</t>
  </si>
  <si>
    <t>智能化焊接实验室</t>
  </si>
  <si>
    <t>1#实验楼310</t>
  </si>
  <si>
    <t>墙上插座损坏</t>
  </si>
  <si>
    <t>更换墙上插座</t>
  </si>
  <si>
    <t>流体与传热实验室</t>
  </si>
  <si>
    <t>1#实验楼401</t>
  </si>
  <si>
    <t>张振杰
张玉莹</t>
  </si>
  <si>
    <t>1.只有一个安全出口
2.走线槽掉了</t>
  </si>
  <si>
    <t>1.建议进行改造，至少有两个安全出口
2.维修走线槽，保持密封</t>
  </si>
  <si>
    <t>双创实验室</t>
  </si>
  <si>
    <t>1#实验楼405</t>
  </si>
  <si>
    <t>其他类</t>
  </si>
  <si>
    <t>丁明娜</t>
  </si>
  <si>
    <t>1.使用了旧国标插排
2.地插不合适，且有破损</t>
  </si>
  <si>
    <t>1.更换为新国标插排
2.建议取消地插，容易绊倒学生，建议重新布线用走线槽和插排的形式，插排固定在墙上</t>
  </si>
  <si>
    <t>创新设计实验室</t>
  </si>
  <si>
    <t>1#实验楼408</t>
  </si>
  <si>
    <t>陈涛</t>
  </si>
  <si>
    <t>配电箱没有接地保护</t>
  </si>
  <si>
    <t>进行接地改造</t>
  </si>
  <si>
    <t>近代物理实验室</t>
  </si>
  <si>
    <t>1#实验楼410</t>
  </si>
  <si>
    <t>李孟洋</t>
  </si>
  <si>
    <t>只有一个出入口且不畅通</t>
  </si>
  <si>
    <t>1.建议进行改造，至少有2个出入口，且出入口附近保持通道通畅，不留杂物</t>
  </si>
  <si>
    <t>光学实验室</t>
  </si>
  <si>
    <t>1#实验楼411</t>
  </si>
  <si>
    <t>1.配电箱未接地
2.只有一个出入口</t>
  </si>
  <si>
    <t>1.配电箱接地
2.建议进行改造，至少有2个出入口，且出入口附近保持通道通畅，不留杂物</t>
  </si>
  <si>
    <t>软件工程系sopc实验室</t>
  </si>
  <si>
    <t>1#实验楼501</t>
  </si>
  <si>
    <t>张雪梅</t>
  </si>
  <si>
    <t>软件工程系网络实验室</t>
  </si>
  <si>
    <t>1#实验楼502</t>
  </si>
  <si>
    <t>李胜利</t>
  </si>
  <si>
    <t>1.出入口不通畅，有遮挡
2.插排置于地上</t>
  </si>
  <si>
    <t>1.出入口应保持通道通畅
2.插排应固定在桌上或墙上</t>
  </si>
  <si>
    <t>软件工程系专业教室</t>
  </si>
  <si>
    <t>1#实验楼507</t>
  </si>
  <si>
    <t>电脑线之间杂物较多</t>
  </si>
  <si>
    <t>清理杂物</t>
  </si>
  <si>
    <t>铸造实训室</t>
  </si>
  <si>
    <t>1#实训车间102</t>
  </si>
  <si>
    <t>齐凤霞</t>
  </si>
  <si>
    <t>配电箱接线不规范</t>
  </si>
  <si>
    <t>规范配电箱接线</t>
  </si>
  <si>
    <t>广告印刷实验室</t>
  </si>
  <si>
    <t>4#教学楼C102</t>
  </si>
  <si>
    <t>孟祥龙</t>
  </si>
  <si>
    <t>配电箱未接地</t>
  </si>
  <si>
    <t>对配电箱进行接地改造</t>
  </si>
  <si>
    <t>土木工程材料与结构实验室</t>
  </si>
  <si>
    <t>2#实验楼104</t>
  </si>
  <si>
    <t>王书娟</t>
  </si>
  <si>
    <t>1.实验室分类分级不准确；
2.未将《特种设备使用标志》置于显著位置，起重机未进行定期维护保养，且起重机接电不符合规定；
3.气瓶未合理固定，无确认“满、使用中、空瓶”三种状态标识</t>
  </si>
  <si>
    <t>1.严格落实实验室安全分级分类管理要求，并及时更新安全信息牌；
2.将《特种设备使用标志》、定期检验、维护保养记录置于特种设备的显著位置，起重机械至少每月进行 1 次日常维护保养和自行检查，起重机械应单独线路供电
3.气瓶应合理固定在气瓶架上，增加状态标识牌</t>
  </si>
  <si>
    <t>食品工艺实验室2</t>
  </si>
  <si>
    <t>教学
科研</t>
  </si>
  <si>
    <t>2#实验楼111</t>
  </si>
  <si>
    <t>化学类</t>
  </si>
  <si>
    <t>王珊珊</t>
  </si>
  <si>
    <t>配电箱遮挡</t>
  </si>
  <si>
    <t>配电箱前不应有物品遮挡并便于操作，配电箱的金属箱体应与箱内保护零线或保护地线可靠连接</t>
  </si>
  <si>
    <t>食品生化实验室</t>
  </si>
  <si>
    <t>2#实验楼205</t>
  </si>
  <si>
    <t>刘奎美</t>
  </si>
  <si>
    <t>实验室内化学品堆放，无专用存储柜</t>
  </si>
  <si>
    <t>化学品有专用存放空间并科学有序存放</t>
  </si>
  <si>
    <t>海洋生物实验室</t>
  </si>
  <si>
    <t>2#实验楼207</t>
  </si>
  <si>
    <t>金信江</t>
  </si>
  <si>
    <t>1.配电箱遮挡；
2.50L灭菌锅未取得特种设备登记证；
3.无菌操作台内酒精灯下垫有报纸</t>
  </si>
  <si>
    <t>1.配电箱前不应有物品遮挡并便于操作，配电箱的金属箱体应与箱内保护零线或保护地线可靠连接；
2.压力容器应取得使用登记和相关人员资格证；
3.清除酒精灯下报纸</t>
  </si>
  <si>
    <t>精密仪器室</t>
  </si>
  <si>
    <t>教学
及科研</t>
  </si>
  <si>
    <t>2#实验楼208</t>
  </si>
  <si>
    <t>1.75L灭菌锅未取得特种设备登记证；
2.个别危险化学品（碘化汞）管理不符合规定</t>
  </si>
  <si>
    <t>1.压力容器应取得使用登记和相关人员资格证；
2.化学品有专用存放空间并科学有序存放</t>
  </si>
  <si>
    <t>基础物理实验室</t>
  </si>
  <si>
    <t>2#实验楼305</t>
  </si>
  <si>
    <t>李大伟</t>
  </si>
  <si>
    <t>电烙铁无防烫隔热垫</t>
  </si>
  <si>
    <t>电烙铁有专门的搁架和防烫垫，用毕立即切断电源</t>
  </si>
  <si>
    <t>数字图像处理实验室</t>
  </si>
  <si>
    <t>2#实验楼506</t>
  </si>
  <si>
    <t>姚刚</t>
  </si>
  <si>
    <t>1.使用旧国标插排；
2.电烙铁无防烫隔热垫</t>
  </si>
  <si>
    <t>1.更换旧国标插排；
2.电烙铁有专门的搁架和防烫垫，用毕立即切断电源</t>
  </si>
  <si>
    <t>会计综合实验室</t>
  </si>
  <si>
    <t>3#实验楼
104-106</t>
  </si>
  <si>
    <t>谭畅</t>
  </si>
  <si>
    <t>1.配电箱遮挡
2,未配备灭火器</t>
  </si>
  <si>
    <t>1.配电箱前不应有物品遮挡并便于操作，配电箱的金属箱体应与箱内保护零线或保护地线可靠连接；
2.实验室应配备合适的灭火设备，并定期开展使用训练</t>
  </si>
  <si>
    <t>ERP沙盘实验室</t>
  </si>
  <si>
    <t>3#实验楼202</t>
  </si>
  <si>
    <t>1.插排直接置于地面
2.未配备灭火器</t>
  </si>
  <si>
    <t>1.插排进行合理固定；
2.实验室应配备合适的灭火设备，并定期开展使用训练</t>
  </si>
  <si>
    <t>电商直播实验室</t>
  </si>
  <si>
    <t>3#实验楼301</t>
  </si>
  <si>
    <t>霍达</t>
  </si>
  <si>
    <t>插排直接置于地面</t>
  </si>
  <si>
    <t>插排进行合理固定</t>
  </si>
  <si>
    <t>摄影、摄像实验室</t>
  </si>
  <si>
    <t>3#实验楼
负一层002</t>
  </si>
  <si>
    <t>孙国梁</t>
  </si>
  <si>
    <t>实验室未配备灭火器，门口疏散通道堵塞,消防栓遮挡</t>
  </si>
  <si>
    <t>实验室应配备合适的灭火设备，并定期开展使用训练。清理通道和消防栓前杂物</t>
  </si>
  <si>
    <t>陶艺、雕塑实验室</t>
  </si>
  <si>
    <t>3#实验楼
负一层003-1</t>
  </si>
  <si>
    <t>张廷林</t>
  </si>
  <si>
    <t>插排直接置于地面，使用旧国标接线板</t>
  </si>
  <si>
    <t>插排进行合理固定，更换旧国标插线板</t>
  </si>
  <si>
    <t>电缆性能测试实验室</t>
  </si>
  <si>
    <t>3#实训车间
一楼东</t>
  </si>
  <si>
    <t>蔺雪葳</t>
  </si>
  <si>
    <t>1.实验室用电安全不符合国家标准（导则）和行业标准，私自乱拉、乱接电线、电缆，多个接线板串接供电，接线板直接置于地面；
2.仪器设备缺少操作规程</t>
  </si>
  <si>
    <t>1.实验室应重新合理布线，清理私自乱拉、乱接电线，确保用电安全。
2.仪器设备安全操作规程应上墙粘贴</t>
  </si>
  <si>
    <t>3.1.1</t>
  </si>
  <si>
    <t>3.1.2</t>
  </si>
  <si>
    <t>3.1.3</t>
  </si>
  <si>
    <t>3.1.4</t>
  </si>
  <si>
    <t>3.2.1</t>
  </si>
  <si>
    <t>3.2.2</t>
  </si>
  <si>
    <t>3.2.3</t>
  </si>
  <si>
    <t>3.2.4</t>
  </si>
  <si>
    <t>3.2.5</t>
  </si>
  <si>
    <t>3.3.1</t>
  </si>
  <si>
    <t>3.3.2</t>
  </si>
  <si>
    <t>3.3.3</t>
  </si>
  <si>
    <t>3.3.4</t>
  </si>
  <si>
    <t>3.3.5</t>
  </si>
  <si>
    <t>4.1.1</t>
  </si>
  <si>
    <t>4.1.2</t>
  </si>
  <si>
    <t>4.1.3</t>
  </si>
  <si>
    <t>4.1.4</t>
  </si>
  <si>
    <t>4.1.5</t>
  </si>
  <si>
    <t>4.2.1</t>
  </si>
  <si>
    <t>4.2.2</t>
  </si>
  <si>
    <t>4.2.3</t>
  </si>
  <si>
    <t>4.2.4</t>
  </si>
  <si>
    <t>4.2.5</t>
  </si>
  <si>
    <t>5.2.1</t>
  </si>
  <si>
    <t>5.2.2</t>
  </si>
  <si>
    <t>5.2.3</t>
  </si>
  <si>
    <t>5.2.4</t>
  </si>
  <si>
    <t>5.2.5</t>
  </si>
  <si>
    <t>5.2.6</t>
  </si>
  <si>
    <t>5.2.7</t>
  </si>
  <si>
    <t>5.2.8</t>
  </si>
  <si>
    <t>5.2.9</t>
  </si>
  <si>
    <t>5.4.1</t>
  </si>
  <si>
    <t>5.4.2</t>
  </si>
  <si>
    <t>5.4.3</t>
  </si>
  <si>
    <t>5.4.4</t>
  </si>
  <si>
    <t>5.4.5</t>
  </si>
  <si>
    <t>5.4.6</t>
  </si>
  <si>
    <t>5.4.7</t>
  </si>
  <si>
    <t>5.4.8</t>
  </si>
  <si>
    <t>5.4.9</t>
  </si>
  <si>
    <t>5.5.1</t>
  </si>
  <si>
    <t>5.5.2</t>
  </si>
  <si>
    <t>6.1.1</t>
  </si>
  <si>
    <t>6.1.2</t>
  </si>
  <si>
    <t>6.1.3</t>
  </si>
  <si>
    <t>6.1.4</t>
  </si>
  <si>
    <t>6.1.5</t>
  </si>
  <si>
    <t>6.1.6</t>
  </si>
  <si>
    <t>6.1.7</t>
  </si>
  <si>
    <t>6.2.1</t>
  </si>
  <si>
    <t>6.2.2</t>
  </si>
  <si>
    <t>6.3.1</t>
  </si>
  <si>
    <t>6.3.2</t>
  </si>
  <si>
    <t>6.3.3</t>
  </si>
  <si>
    <t>6.3.4</t>
  </si>
  <si>
    <t>荣成学院校级实验室安全检查校外专家检查表-1组</t>
  </si>
  <si>
    <t>检查日期：2025年4月16日</t>
  </si>
  <si>
    <t>负责学院</t>
  </si>
  <si>
    <t>实验室名称</t>
  </si>
  <si>
    <t>实验室用途</t>
  </si>
  <si>
    <t>实验室位置</t>
  </si>
  <si>
    <t>风险等级</t>
  </si>
  <si>
    <t>实验室类别</t>
  </si>
  <si>
    <t>本实验室安全负责人</t>
  </si>
  <si>
    <t>检查H3:H30隐患记录台账</t>
  </si>
  <si>
    <t>荣成学院</t>
  </si>
  <si>
    <t>1.应将插排固定在墙上，防止地面积水淹没插排</t>
  </si>
  <si>
    <t>1.缺少实验室安全出口</t>
  </si>
  <si>
    <t>机械设计与力学实验室</t>
  </si>
  <si>
    <t>1#实验楼202</t>
  </si>
  <si>
    <t>孙晓宇</t>
  </si>
  <si>
    <t>机械原理实验室</t>
  </si>
  <si>
    <t>1#实验楼203</t>
  </si>
  <si>
    <t>陈斌</t>
  </si>
  <si>
    <t>1.医药箱未在指定位置</t>
  </si>
  <si>
    <t>1.在指示标志位置存放医药箱</t>
  </si>
  <si>
    <t>CAM应用与创意雕铣工坊</t>
  </si>
  <si>
    <t>1#实验楼206</t>
  </si>
  <si>
    <t>陶祖伟</t>
  </si>
  <si>
    <t>机械制造实验室</t>
  </si>
  <si>
    <t>1#实验楼209</t>
  </si>
  <si>
    <t>1.插排非新国标且破损严重</t>
  </si>
  <si>
    <t>1.更换新国标插排，且做好固定</t>
  </si>
  <si>
    <t>1.两台冲击试验机未固定在地面上</t>
  </si>
  <si>
    <t>1.冲击试验机底座应用螺栓固定在地面上，防止机器工作时晃动</t>
  </si>
  <si>
    <t>1.缺安全出口门</t>
  </si>
  <si>
    <t>1.应至少有2个安全出口</t>
  </si>
  <si>
    <t>机电传动及机器人实验室</t>
  </si>
  <si>
    <t>1#实验楼303</t>
  </si>
  <si>
    <t>刘同亮</t>
  </si>
  <si>
    <t>机电控制器实验室</t>
  </si>
  <si>
    <t>1#实验楼304</t>
  </si>
  <si>
    <t>宋鸣</t>
  </si>
  <si>
    <t>工程训练中心教室</t>
  </si>
  <si>
    <t>1#实验楼305</t>
  </si>
  <si>
    <t>机械工程测试及学年设计实验室</t>
  </si>
  <si>
    <t>1#实验楼306</t>
  </si>
  <si>
    <t>丁艳艳</t>
  </si>
  <si>
    <t>1.插排不规范，使用了旧国标插排</t>
  </si>
  <si>
    <t>1.使用新国标</t>
  </si>
  <si>
    <t>1#实验楼308</t>
  </si>
  <si>
    <t>1.墙上插座损坏</t>
  </si>
  <si>
    <t>1.更换墙上插座</t>
  </si>
  <si>
    <t>材料成型检测技术实验室</t>
  </si>
  <si>
    <t>1#实验楼311</t>
  </si>
  <si>
    <t>张伟</t>
  </si>
  <si>
    <t>多媒体制图室</t>
  </si>
  <si>
    <t>1#实验楼406</t>
  </si>
  <si>
    <t>张萍</t>
  </si>
  <si>
    <t>1#实验楼407</t>
  </si>
  <si>
    <t>1.配电箱没有接地保护</t>
  </si>
  <si>
    <t>1.进行接地改造</t>
  </si>
  <si>
    <t>1#实验楼409</t>
  </si>
  <si>
    <t>赵丽</t>
  </si>
  <si>
    <t>1.只有一个出入口且不畅通</t>
  </si>
  <si>
    <t>1#实验楼506</t>
  </si>
  <si>
    <t>1.电脑线之间杂物较多</t>
  </si>
  <si>
    <t>1.清理杂物</t>
  </si>
  <si>
    <t>软件工程系创新实验室</t>
  </si>
  <si>
    <t>1#实验楼508</t>
  </si>
  <si>
    <t>杨博韬</t>
  </si>
  <si>
    <t>1#实验楼509</t>
  </si>
  <si>
    <t>1#实验楼510</t>
  </si>
  <si>
    <t>1#实验楼511</t>
  </si>
  <si>
    <t>1#实验楼601</t>
  </si>
  <si>
    <t>钳工实训室</t>
  </si>
  <si>
    <t>1#实训车间101</t>
  </si>
  <si>
    <t>张德锋</t>
  </si>
  <si>
    <t>1.配电箱接线不规范</t>
  </si>
  <si>
    <t>1.规范配电箱接线</t>
  </si>
  <si>
    <t>三坐标测量实验室</t>
  </si>
  <si>
    <t>4#教学楼B101</t>
  </si>
  <si>
    <t>1.配电箱未接地</t>
  </si>
  <si>
    <t>1.对配电箱进行接地改造</t>
  </si>
  <si>
    <t>校外专家签字</t>
  </si>
  <si>
    <t>工作单位：哈尔滨工业大学（威海）</t>
  </si>
  <si>
    <t>专家：</t>
  </si>
  <si>
    <t>荣成学院校级实验室安全检查校外专家检查表-2组</t>
  </si>
  <si>
    <t>土力学实验室1</t>
  </si>
  <si>
    <t>2#实验楼101</t>
  </si>
  <si>
    <t>/</t>
  </si>
  <si>
    <t>工程材料养护实验室</t>
  </si>
  <si>
    <t>2#实验楼102</t>
  </si>
  <si>
    <t>土力学实验室2</t>
  </si>
  <si>
    <t>2#实验楼103</t>
  </si>
  <si>
    <t>1.实验室分类分级不准确；
2.未将《特种设备使用标志》置于显著位置，起重机未进行定期维护保养，且起重机接电不符合规定；
3.气瓶未合理固定，无确认“满、使用中、空瓶”三种状态标识。</t>
  </si>
  <si>
    <t>1.严格落实实验室安全分级分类管理要求，并及时更新安全信息牌；
2.将《特种设备使用标志》、定期检验、维护保养记录置于特种设备的显著位置，起重机械至少每月进行 1 次日常维护保养和自行检查，起重机械应单独线路供电
3.气瓶应合理固定在气瓶架上，增加状态标识牌。</t>
  </si>
  <si>
    <t>食品工艺实验室1</t>
  </si>
  <si>
    <t>2#实验楼109</t>
  </si>
  <si>
    <t>王伟</t>
  </si>
  <si>
    <t>1.配电箱遮挡。</t>
  </si>
  <si>
    <t>1.配电箱前不应有物品遮挡并便于操作，配电箱的金属箱体应与箱内保护零线或保护地线可靠连接。</t>
  </si>
  <si>
    <t>建筑信息模型实验室</t>
  </si>
  <si>
    <t>2#实验楼203</t>
  </si>
  <si>
    <t>马万里</t>
  </si>
  <si>
    <t>工程测量实验室</t>
  </si>
  <si>
    <t>2#实验楼204</t>
  </si>
  <si>
    <t>1.实验室内化学品堆放，无专用存储柜。</t>
  </si>
  <si>
    <t>1.化学品有专用存放空间并科学有序存放。</t>
  </si>
  <si>
    <t>食品分析实验室</t>
  </si>
  <si>
    <t>2#实验楼206</t>
  </si>
  <si>
    <t>张欢</t>
  </si>
  <si>
    <t>1.配电箱遮挡；
2.50L灭菌锅未取得特种设备登记证；
3.无菌操作台内酒精灯下垫有报纸。</t>
  </si>
  <si>
    <t>1.配电箱前不应有物品遮挡并便于操作，配电箱的金属箱体应与箱内保护零线或保护地线可靠连接；
2.压力容器应取得使用登记和相关人员资格证；
3.清楚酒精灯下报纸。</t>
  </si>
  <si>
    <t>教学及科研</t>
  </si>
  <si>
    <t>1.75L灭菌锅未取得特种设备登记证；
2.个别危险化学品（碘化汞）管理不符合规定。</t>
  </si>
  <si>
    <t>1.压力容器应取得使用登记和相关人员资格证；
2.化学品有专用存放空间并科学有序存放。</t>
  </si>
  <si>
    <t>热力学实验室</t>
  </si>
  <si>
    <t>2#实验楼301</t>
  </si>
  <si>
    <t>黄艳玲</t>
  </si>
  <si>
    <t>岩土标本室</t>
  </si>
  <si>
    <t>2#实验楼302</t>
  </si>
  <si>
    <t>王宏斌</t>
  </si>
  <si>
    <t>电磁学实验室</t>
  </si>
  <si>
    <t>2#实验楼303</t>
  </si>
  <si>
    <t>2#实验楼304</t>
  </si>
  <si>
    <t>伊淼</t>
  </si>
  <si>
    <t>1.电烙铁无防烫隔热垫。</t>
  </si>
  <si>
    <t>1.电烙铁有专门的搁架和防烫垫，用毕立即切断电源。</t>
  </si>
  <si>
    <t>2#实验楼306</t>
  </si>
  <si>
    <t>力学实验室</t>
  </si>
  <si>
    <t>2#实验楼307</t>
  </si>
  <si>
    <t>电力电子驱动实验室</t>
  </si>
  <si>
    <t>2#实验楼401</t>
  </si>
  <si>
    <t>孙轶男</t>
  </si>
  <si>
    <t>电气绝缘性能测试实验室</t>
  </si>
  <si>
    <t>2#实验楼403</t>
  </si>
  <si>
    <t>江正</t>
  </si>
  <si>
    <t>电力电子专业课实验室</t>
  </si>
  <si>
    <t>2#实验楼404</t>
  </si>
  <si>
    <t>张思艳</t>
  </si>
  <si>
    <t>智能控制创新实践平台实验室</t>
  </si>
  <si>
    <t>2#实验楼405</t>
  </si>
  <si>
    <t>蒋丹阳</t>
  </si>
  <si>
    <t>电力电子基础实验室</t>
  </si>
  <si>
    <t>2#实验楼406</t>
  </si>
  <si>
    <t>单片机及EDA实验室</t>
  </si>
  <si>
    <t>2#实验楼407</t>
  </si>
  <si>
    <t>张雪君</t>
  </si>
  <si>
    <t>控制理论实验室</t>
  </si>
  <si>
    <t>2#实验楼501</t>
  </si>
  <si>
    <t>侯甲童</t>
  </si>
  <si>
    <t>嵌入式综合实验室</t>
  </si>
  <si>
    <t>2#实验楼503</t>
  </si>
  <si>
    <t>李勃旭</t>
  </si>
  <si>
    <t>过程控制实验室</t>
  </si>
  <si>
    <t>2#实验楼504</t>
  </si>
  <si>
    <t>蔺江全</t>
  </si>
  <si>
    <t>通信原理实验室</t>
  </si>
  <si>
    <t>2#实验楼505</t>
  </si>
  <si>
    <t>邹丽君</t>
  </si>
  <si>
    <t>1.使用旧国标插排；
2.电烙铁无防烫隔热垫。</t>
  </si>
  <si>
    <t>1.更换旧国标插排；
2.电烙铁有专门的搁架和防烫垫，用毕立即切断电源。</t>
  </si>
  <si>
    <t>传感器技术实验室</t>
  </si>
  <si>
    <t>2#实验楼507</t>
  </si>
  <si>
    <t>张鸿昌</t>
  </si>
  <si>
    <t>1.配电箱遮挡；
2,未配备灭火器。</t>
  </si>
  <si>
    <t>1.配电箱前不应有物品遮挡并便于操作，配电箱的金属箱体应与箱内保护零线或保护地线可靠连接；
2.实验室应配备合适的灭火设备，并定期开展使用训练。</t>
  </si>
  <si>
    <t>1.插排直接置于地面；
2.未配备灭火器。</t>
  </si>
  <si>
    <t>1.插排进行合理固定；
2.实验室应配备合适的灭火设备，并定期开展使用训练。</t>
  </si>
  <si>
    <t>经管系计算机中心</t>
  </si>
  <si>
    <t>3#实验楼
204-205</t>
  </si>
  <si>
    <t>1.插排直接置于地面。</t>
  </si>
  <si>
    <t>1.插排进行合理固定。</t>
  </si>
  <si>
    <t>1.实验室未配备灭火器，门口疏散通道堵塞,消防栓遮挡。</t>
  </si>
  <si>
    <t>1.实验室应配备合适的灭火设备，并定期开展使用训练。清理通道和消防栓前杂物。</t>
  </si>
  <si>
    <t>1.插排直接置于地面，使用旧国标接线板。</t>
  </si>
  <si>
    <t>1.插排进行合理固定，更换旧国标插线板。</t>
  </si>
  <si>
    <t>1.实验室用电安全不符合国家标准（导则）和行业标准，私自乱拉、乱接电线、电缆，多个接线板串接供电，接线板直接置于地面；
2.仪器设备缺少操作规程。</t>
  </si>
  <si>
    <t>1.实验室应重新合理布线，清理私自乱拉、乱接电线，确保用电安全。
2.仪器设备安全操作规程应上墙粘贴。</t>
  </si>
  <si>
    <t>电工技术实验室1</t>
  </si>
  <si>
    <t>3#实训车间202</t>
  </si>
  <si>
    <t>李永胜</t>
  </si>
  <si>
    <t>电工技术实验室2</t>
  </si>
  <si>
    <t>3#实训车间203</t>
  </si>
  <si>
    <t>电工技术实验室3</t>
  </si>
  <si>
    <t>3#实训车间204</t>
  </si>
  <si>
    <t>焊接方法实训车间</t>
  </si>
  <si>
    <t>4#实训车间
实训车间一</t>
  </si>
  <si>
    <t>电机拖动与电气控制实验室</t>
  </si>
  <si>
    <t>4#实训车间
实训车间二</t>
  </si>
  <si>
    <t>林森</t>
  </si>
  <si>
    <t>高电压实验室</t>
  </si>
  <si>
    <t>高压大厅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</si>
</sst>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37">
    <font>
      <sz val="11"/>
      <color theme="1"/>
      <name val="宋体"/>
      <charset val="134"/>
      <scheme val="minor"/>
    </font>
    <font>
      <sz val="20"/>
      <color theme="1"/>
      <name val="仿宋"/>
      <charset val="134"/>
    </font>
    <font>
      <sz val="16"/>
      <color theme="1"/>
      <name val="仿宋"/>
      <charset val="134"/>
    </font>
    <font>
      <b/>
      <sz val="12"/>
      <color theme="1"/>
      <name val="黑体"/>
      <charset val="134"/>
    </font>
    <font>
      <sz val="10"/>
      <name val="黑体"/>
      <charset val="134"/>
    </font>
    <font>
      <sz val="10"/>
      <name val="方正小标宋简体"/>
      <charset val="134"/>
    </font>
    <font>
      <sz val="16"/>
      <name val="黑体"/>
      <charset val="134"/>
    </font>
    <font>
      <b/>
      <sz val="10"/>
      <color theme="1"/>
      <name val="仿宋"/>
      <charset val="134"/>
    </font>
    <font>
      <sz val="10"/>
      <color theme="1"/>
      <name val="仿宋"/>
      <charset val="134"/>
    </font>
    <font>
      <sz val="12"/>
      <color theme="1"/>
      <name val="宋体"/>
      <charset val="134"/>
      <scheme val="minor"/>
    </font>
    <font>
      <b/>
      <sz val="36"/>
      <name val="宋体"/>
      <charset val="134"/>
      <scheme val="maj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宋体"/>
      <charset val="134"/>
    </font>
    <font>
      <sz val="12"/>
      <name val="宋体"/>
      <charset val="134"/>
    </font>
    <font>
      <sz val="11"/>
      <name val="宋体"/>
      <charset val="134"/>
    </font>
    <font>
      <b/>
      <sz val="24"/>
      <name val="宋体"/>
      <charset val="134"/>
      <scheme val="maj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1" fillId="0" borderId="4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4" borderId="5" applyNumberFormat="0" applyAlignment="0" applyProtection="0">
      <alignment vertical="center"/>
    </xf>
    <xf numFmtId="0" fontId="23" fillId="5" borderId="6" applyNumberFormat="0" applyAlignment="0" applyProtection="0">
      <alignment vertical="center"/>
    </xf>
    <xf numFmtId="0" fontId="24" fillId="5" borderId="5" applyNumberFormat="0" applyAlignment="0" applyProtection="0">
      <alignment vertical="center"/>
    </xf>
    <xf numFmtId="0" fontId="25" fillId="6" borderId="7" applyNumberFormat="0" applyAlignment="0" applyProtection="0">
      <alignment vertical="center"/>
    </xf>
    <xf numFmtId="0" fontId="26" fillId="0" borderId="8" applyNumberFormat="0" applyFill="0" applyAlignment="0" applyProtection="0">
      <alignment vertical="center"/>
    </xf>
    <xf numFmtId="0" fontId="27" fillId="0" borderId="9" applyNumberFormat="0" applyFill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2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2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2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2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2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2" fillId="32" borderId="0" applyNumberFormat="0" applyBorder="0" applyAlignment="0" applyProtection="0">
      <alignment vertical="center"/>
    </xf>
    <xf numFmtId="0" fontId="31" fillId="33" borderId="0" applyNumberFormat="0" applyBorder="0" applyAlignment="0" applyProtection="0">
      <alignment vertical="center"/>
    </xf>
    <xf numFmtId="0" fontId="33" fillId="0" borderId="0">
      <alignment vertical="center"/>
    </xf>
    <xf numFmtId="0" fontId="34" fillId="0" borderId="0"/>
    <xf numFmtId="0" fontId="34" fillId="0" borderId="0"/>
    <xf numFmtId="0" fontId="34" fillId="0" borderId="0">
      <alignment vertical="center"/>
    </xf>
    <xf numFmtId="0" fontId="0" fillId="0" borderId="0"/>
    <xf numFmtId="0" fontId="0" fillId="0" borderId="0"/>
    <xf numFmtId="0" fontId="0" fillId="0" borderId="0"/>
    <xf numFmtId="0" fontId="35" fillId="0" borderId="0">
      <alignment vertical="center"/>
    </xf>
    <xf numFmtId="0" fontId="34" fillId="0" borderId="0">
      <alignment vertical="center"/>
    </xf>
    <xf numFmtId="0" fontId="33" fillId="0" borderId="0"/>
    <xf numFmtId="0" fontId="34" fillId="0" borderId="0"/>
  </cellStyleXfs>
  <cellXfs count="51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 vertical="center" wrapText="1"/>
    </xf>
    <xf numFmtId="0" fontId="2" fillId="0" borderId="0" xfId="0" applyFont="1" applyFill="1" applyBorder="1" applyAlignment="1">
      <alignment horizontal="right" vertical="center" wrapText="1"/>
    </xf>
    <xf numFmtId="0" fontId="2" fillId="0" borderId="0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6" fillId="0" borderId="0" xfId="0" applyFont="1" applyFill="1" applyAlignment="1">
      <alignment horizontal="left" vertical="center" wrapText="1"/>
    </xf>
    <xf numFmtId="0" fontId="7" fillId="0" borderId="0" xfId="0" applyFont="1" applyAlignment="1">
      <alignment vertical="center" wrapText="1"/>
    </xf>
    <xf numFmtId="0" fontId="4" fillId="0" borderId="0" xfId="0" applyFont="1" applyAlignment="1">
      <alignment horizontal="center" vertical="center" wrapText="1"/>
    </xf>
    <xf numFmtId="0" fontId="8" fillId="0" borderId="0" xfId="0" applyFont="1" applyAlignment="1">
      <alignment vertical="center" wrapText="1"/>
    </xf>
    <xf numFmtId="0" fontId="1" fillId="0" borderId="0" xfId="0" applyFont="1" applyAlignment="1">
      <alignment horizontal="center" vertical="center" wrapText="1"/>
    </xf>
    <xf numFmtId="0" fontId="2" fillId="0" borderId="0" xfId="0" applyFont="1" applyAlignment="1">
      <alignment horizontal="right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0" fontId="6" fillId="0" borderId="0" xfId="0" applyFont="1" applyAlignment="1">
      <alignment horizontal="left" vertical="center" wrapText="1"/>
    </xf>
    <xf numFmtId="0" fontId="4" fillId="0" borderId="0" xfId="51" applyFont="1" applyAlignment="1">
      <alignment horizontal="center" vertical="center" wrapText="1"/>
    </xf>
    <xf numFmtId="0" fontId="4" fillId="0" borderId="0" xfId="54" applyFont="1" applyAlignment="1">
      <alignment horizontal="center" vertical="center" wrapText="1"/>
    </xf>
    <xf numFmtId="49" fontId="4" fillId="0" borderId="0" xfId="52" applyNumberFormat="1" applyFont="1" applyAlignment="1">
      <alignment horizontal="center" vertical="center"/>
    </xf>
    <xf numFmtId="49" fontId="4" fillId="0" borderId="0" xfId="0" applyNumberFormat="1" applyFont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176" fontId="4" fillId="0" borderId="0" xfId="0" applyNumberFormat="1" applyFont="1" applyAlignment="1">
      <alignment horizontal="center" vertical="center" wrapText="1"/>
    </xf>
    <xf numFmtId="49" fontId="4" fillId="0" borderId="0" xfId="59" applyNumberFormat="1" applyFont="1" applyAlignment="1">
      <alignment horizontal="center" vertical="center" wrapText="1"/>
    </xf>
    <xf numFmtId="0" fontId="4" fillId="0" borderId="0" xfId="55" applyFont="1" applyAlignment="1">
      <alignment horizontal="center" vertical="center" wrapText="1"/>
    </xf>
    <xf numFmtId="49" fontId="4" fillId="0" borderId="0" xfId="0" applyNumberFormat="1" applyFont="1" applyAlignment="1">
      <alignment horizontal="center" vertical="center"/>
    </xf>
    <xf numFmtId="49" fontId="4" fillId="0" borderId="0" xfId="56" applyNumberFormat="1" applyFont="1" applyAlignment="1">
      <alignment horizontal="center" vertical="center" wrapText="1"/>
    </xf>
    <xf numFmtId="0" fontId="4" fillId="0" borderId="0" xfId="53" applyFont="1" applyAlignment="1">
      <alignment horizontal="center" vertical="center" wrapText="1"/>
    </xf>
    <xf numFmtId="0" fontId="4" fillId="0" borderId="0" xfId="58" applyFont="1" applyAlignment="1">
      <alignment horizontal="center" vertical="center" wrapText="1"/>
    </xf>
    <xf numFmtId="0" fontId="4" fillId="0" borderId="0" xfId="49" applyFont="1" applyAlignment="1">
      <alignment horizontal="center" vertical="center" wrapText="1"/>
    </xf>
    <xf numFmtId="0" fontId="4" fillId="0" borderId="0" xfId="59" applyFont="1" applyAlignment="1">
      <alignment horizontal="center" vertical="center" wrapText="1"/>
    </xf>
    <xf numFmtId="0" fontId="0" fillId="0" borderId="0" xfId="0" applyFill="1" applyBorder="1" applyAlignment="1">
      <alignment vertical="center"/>
    </xf>
    <xf numFmtId="0" fontId="0" fillId="2" borderId="1" xfId="0" applyFill="1" applyBorder="1" applyAlignment="1">
      <alignment horizontal="center" vertical="center"/>
    </xf>
    <xf numFmtId="0" fontId="9" fillId="0" borderId="0" xfId="0" applyFont="1" applyBorder="1">
      <alignment vertical="center"/>
    </xf>
    <xf numFmtId="0" fontId="9" fillId="2" borderId="0" xfId="0" applyFont="1" applyFill="1" applyBorder="1">
      <alignment vertical="center"/>
    </xf>
    <xf numFmtId="0" fontId="9" fillId="0" borderId="0" xfId="0" applyFont="1" applyBorder="1" applyAlignment="1">
      <alignment horizontal="center" vertical="center"/>
    </xf>
    <xf numFmtId="0" fontId="10" fillId="0" borderId="0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2" fillId="0" borderId="1" xfId="0" applyFont="1" applyBorder="1" applyAlignment="1">
      <alignment horizontal="left" vertical="center" wrapText="1"/>
    </xf>
    <xf numFmtId="0" fontId="9" fillId="0" borderId="1" xfId="0" applyFont="1" applyBorder="1">
      <alignment vertical="center"/>
    </xf>
    <xf numFmtId="0" fontId="12" fillId="0" borderId="1" xfId="0" applyFont="1" applyFill="1" applyBorder="1" applyAlignment="1">
      <alignment horizontal="left" vertical="center" wrapText="1"/>
    </xf>
  </cellXfs>
  <cellStyles count="6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1" xfId="49"/>
    <cellStyle name="常规 2 2" xfId="50"/>
    <cellStyle name="常规 2 3" xfId="51"/>
    <cellStyle name="常规 3" xfId="52"/>
    <cellStyle name="常规 4 2 2" xfId="53"/>
    <cellStyle name="常规 4 2 4" xfId="54"/>
    <cellStyle name="常规 6" xfId="55"/>
    <cellStyle name="常规 7" xfId="56"/>
    <cellStyle name="常规 8" xfId="57"/>
    <cellStyle name="常规 9" xfId="58"/>
    <cellStyle name="常规_Sheet1" xfId="59"/>
  </cellStyles>
  <dxfs count="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</dxfs>
  <tableStyles count="1" defaultTableStyle="TableStylePreset3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40.png"/><Relationship Id="rId8" Type="http://schemas.openxmlformats.org/officeDocument/2006/relationships/image" Target="media/image48.png"/><Relationship Id="rId7" Type="http://schemas.openxmlformats.org/officeDocument/2006/relationships/image" Target="media/image47.png"/><Relationship Id="rId6" Type="http://schemas.openxmlformats.org/officeDocument/2006/relationships/image" Target="media/image46.png"/><Relationship Id="rId5" Type="http://schemas.openxmlformats.org/officeDocument/2006/relationships/image" Target="media/image45.png"/><Relationship Id="rId4" Type="http://schemas.openxmlformats.org/officeDocument/2006/relationships/image" Target="media/image44.png"/><Relationship Id="rId3" Type="http://schemas.openxmlformats.org/officeDocument/2006/relationships/image" Target="media/image43.png"/><Relationship Id="rId24" Type="http://schemas.openxmlformats.org/officeDocument/2006/relationships/image" Target="media/image31.png"/><Relationship Id="rId23" Type="http://schemas.openxmlformats.org/officeDocument/2006/relationships/image" Target="media/image30.png"/><Relationship Id="rId22" Type="http://schemas.openxmlformats.org/officeDocument/2006/relationships/image" Target="media/image29.png"/><Relationship Id="rId21" Type="http://schemas.openxmlformats.org/officeDocument/2006/relationships/image" Target="media/image28.png"/><Relationship Id="rId20" Type="http://schemas.openxmlformats.org/officeDocument/2006/relationships/image" Target="media/image27.png"/><Relationship Id="rId2" Type="http://schemas.openxmlformats.org/officeDocument/2006/relationships/image" Target="media/image42.png"/><Relationship Id="rId19" Type="http://schemas.openxmlformats.org/officeDocument/2006/relationships/image" Target="media/image26.png"/><Relationship Id="rId18" Type="http://schemas.openxmlformats.org/officeDocument/2006/relationships/image" Target="media/image32.png"/><Relationship Id="rId17" Type="http://schemas.openxmlformats.org/officeDocument/2006/relationships/image" Target="media/image25.png"/><Relationship Id="rId16" Type="http://schemas.openxmlformats.org/officeDocument/2006/relationships/image" Target="media/image33.png"/><Relationship Id="rId15" Type="http://schemas.openxmlformats.org/officeDocument/2006/relationships/image" Target="media/image34.png"/><Relationship Id="rId14" Type="http://schemas.openxmlformats.org/officeDocument/2006/relationships/image" Target="media/image35.png"/><Relationship Id="rId13" Type="http://schemas.openxmlformats.org/officeDocument/2006/relationships/image" Target="media/image36.png"/><Relationship Id="rId12" Type="http://schemas.openxmlformats.org/officeDocument/2006/relationships/image" Target="media/image37.png"/><Relationship Id="rId11" Type="http://schemas.openxmlformats.org/officeDocument/2006/relationships/image" Target="media/image38.png"/><Relationship Id="rId10" Type="http://schemas.openxmlformats.org/officeDocument/2006/relationships/image" Target="media/image39.png"/><Relationship Id="rId1" Type="http://schemas.openxmlformats.org/officeDocument/2006/relationships/image" Target="media/image41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.png"/><Relationship Id="rId8" Type="http://schemas.openxmlformats.org/officeDocument/2006/relationships/image" Target="../media/image28.png"/><Relationship Id="rId7" Type="http://schemas.openxmlformats.org/officeDocument/2006/relationships/image" Target="../media/image27.png"/><Relationship Id="rId6" Type="http://schemas.openxmlformats.org/officeDocument/2006/relationships/image" Target="../media/image26.png"/><Relationship Id="rId5" Type="http://schemas.openxmlformats.org/officeDocument/2006/relationships/image" Target="../media/image2.png"/><Relationship Id="rId4" Type="http://schemas.openxmlformats.org/officeDocument/2006/relationships/image" Target="../media/image1.png"/><Relationship Id="rId3" Type="http://schemas.openxmlformats.org/officeDocument/2006/relationships/image" Target="../media/image25.png"/><Relationship Id="rId28" Type="http://schemas.openxmlformats.org/officeDocument/2006/relationships/image" Target="../media/image40.png"/><Relationship Id="rId27" Type="http://schemas.openxmlformats.org/officeDocument/2006/relationships/image" Target="../media/image39.png"/><Relationship Id="rId26" Type="http://schemas.openxmlformats.org/officeDocument/2006/relationships/image" Target="../media/image38.png"/><Relationship Id="rId25" Type="http://schemas.openxmlformats.org/officeDocument/2006/relationships/image" Target="../media/image15.png"/><Relationship Id="rId24" Type="http://schemas.openxmlformats.org/officeDocument/2006/relationships/image" Target="../media/image16.png"/><Relationship Id="rId23" Type="http://schemas.openxmlformats.org/officeDocument/2006/relationships/image" Target="../media/image37.png"/><Relationship Id="rId22" Type="http://schemas.openxmlformats.org/officeDocument/2006/relationships/image" Target="../media/image36.png"/><Relationship Id="rId21" Type="http://schemas.openxmlformats.org/officeDocument/2006/relationships/image" Target="../media/image35.png"/><Relationship Id="rId20" Type="http://schemas.openxmlformats.org/officeDocument/2006/relationships/image" Target="../media/image34.png"/><Relationship Id="rId2" Type="http://schemas.openxmlformats.org/officeDocument/2006/relationships/image" Target="../media/image18.png"/><Relationship Id="rId19" Type="http://schemas.openxmlformats.org/officeDocument/2006/relationships/image" Target="../media/image24.png"/><Relationship Id="rId18" Type="http://schemas.openxmlformats.org/officeDocument/2006/relationships/image" Target="../media/image23.png"/><Relationship Id="rId17" Type="http://schemas.openxmlformats.org/officeDocument/2006/relationships/image" Target="../media/image22.png"/><Relationship Id="rId16" Type="http://schemas.openxmlformats.org/officeDocument/2006/relationships/image" Target="../media/image33.png"/><Relationship Id="rId15" Type="http://schemas.openxmlformats.org/officeDocument/2006/relationships/image" Target="../media/image32.png"/><Relationship Id="rId14" Type="http://schemas.openxmlformats.org/officeDocument/2006/relationships/image" Target="../media/image31.png"/><Relationship Id="rId13" Type="http://schemas.openxmlformats.org/officeDocument/2006/relationships/image" Target="../media/image30.png"/><Relationship Id="rId12" Type="http://schemas.openxmlformats.org/officeDocument/2006/relationships/image" Target="../media/image21.png"/><Relationship Id="rId11" Type="http://schemas.openxmlformats.org/officeDocument/2006/relationships/image" Target="../media/image29.png"/><Relationship Id="rId10" Type="http://schemas.openxmlformats.org/officeDocument/2006/relationships/image" Target="../media/image20.png"/><Relationship Id="rId1" Type="http://schemas.openxmlformats.org/officeDocument/2006/relationships/image" Target="../media/image17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.png"/><Relationship Id="rId8" Type="http://schemas.openxmlformats.org/officeDocument/2006/relationships/image" Target="../media/image10.png"/><Relationship Id="rId7" Type="http://schemas.openxmlformats.org/officeDocument/2006/relationships/image" Target="../media/image9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2" Type="http://schemas.openxmlformats.org/officeDocument/2006/relationships/image" Target="../media/image14.png"/><Relationship Id="rId11" Type="http://schemas.openxmlformats.org/officeDocument/2006/relationships/image" Target="../media/image13.png"/><Relationship Id="rId10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294005</xdr:colOff>
      <xdr:row>4</xdr:row>
      <xdr:rowOff>82550</xdr:rowOff>
    </xdr:from>
    <xdr:to>
      <xdr:col>8</xdr:col>
      <xdr:colOff>2151380</xdr:colOff>
      <xdr:row>4</xdr:row>
      <xdr:rowOff>1530985</xdr:rowOff>
    </xdr:to>
    <xdr:grpSp>
      <xdr:nvGrpSpPr>
        <xdr:cNvPr id="3" name="组合 2"/>
        <xdr:cNvGrpSpPr/>
      </xdr:nvGrpSpPr>
      <xdr:grpSpPr>
        <a:xfrm>
          <a:off x="9961880" y="6635750"/>
          <a:ext cx="1857375" cy="1448435"/>
          <a:chOff x="11435" y="2864"/>
          <a:chExt cx="2626" cy="656"/>
        </a:xfrm>
      </xdr:grpSpPr>
      <xdr:pic>
        <xdr:nvPicPr>
          <xdr:cNvPr id="33" name="图片 32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11435" y="2864"/>
            <a:ext cx="1751" cy="652"/>
          </a:xfrm>
          <a:prstGeom prst="rect">
            <a:avLst/>
          </a:prstGeom>
        </xdr:spPr>
      </xdr:pic>
      <xdr:pic>
        <xdr:nvPicPr>
          <xdr:cNvPr id="34" name="图片 33"/>
          <xdr:cNvPicPr>
            <a:picLocks noChangeAspect="1"/>
          </xdr:cNvPicPr>
        </xdr:nvPicPr>
        <xdr:blipFill>
          <a:blip r:embed="rId2"/>
          <a:stretch>
            <a:fillRect/>
          </a:stretch>
        </xdr:blipFill>
        <xdr:spPr>
          <a:xfrm>
            <a:off x="13214" y="2867"/>
            <a:ext cx="847" cy="653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351155</xdr:colOff>
      <xdr:row>36</xdr:row>
      <xdr:rowOff>135255</xdr:rowOff>
    </xdr:from>
    <xdr:to>
      <xdr:col>8</xdr:col>
      <xdr:colOff>2151380</xdr:colOff>
      <xdr:row>36</xdr:row>
      <xdr:rowOff>1575435</xdr:rowOff>
    </xdr:to>
    <xdr:grpSp>
      <xdr:nvGrpSpPr>
        <xdr:cNvPr id="122" name="组合 121"/>
        <xdr:cNvGrpSpPr/>
      </xdr:nvGrpSpPr>
      <xdr:grpSpPr>
        <a:xfrm>
          <a:off x="10019030" y="59114055"/>
          <a:ext cx="1800225" cy="1440180"/>
          <a:chOff x="13094" y="63523"/>
          <a:chExt cx="5576" cy="3136"/>
        </a:xfrm>
      </xdr:grpSpPr>
      <xdr:pic>
        <xdr:nvPicPr>
          <xdr:cNvPr id="123" name="图片 122"/>
          <xdr:cNvPicPr>
            <a:picLocks noChangeAspect="1"/>
          </xdr:cNvPicPr>
        </xdr:nvPicPr>
        <xdr:blipFill>
          <a:blip r:embed="rId3"/>
          <a:stretch>
            <a:fillRect/>
          </a:stretch>
        </xdr:blipFill>
        <xdr:spPr>
          <a:xfrm>
            <a:off x="13094" y="63531"/>
            <a:ext cx="2584" cy="312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24" name="图片 123"/>
          <xdr:cNvPicPr>
            <a:picLocks noChangeAspect="1"/>
          </xdr:cNvPicPr>
        </xdr:nvPicPr>
        <xdr:blipFill>
          <a:blip r:embed="rId4"/>
          <a:stretch>
            <a:fillRect/>
          </a:stretch>
        </xdr:blipFill>
        <xdr:spPr>
          <a:xfrm>
            <a:off x="15812" y="63523"/>
            <a:ext cx="2858" cy="3105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8</xdr:col>
      <xdr:colOff>351155</xdr:colOff>
      <xdr:row>26</xdr:row>
      <xdr:rowOff>38735</xdr:rowOff>
    </xdr:from>
    <xdr:to>
      <xdr:col>8</xdr:col>
      <xdr:colOff>2151380</xdr:colOff>
      <xdr:row>26</xdr:row>
      <xdr:rowOff>1478915</xdr:rowOff>
    </xdr:to>
    <xdr:grpSp>
      <xdr:nvGrpSpPr>
        <xdr:cNvPr id="125" name="组合 124"/>
        <xdr:cNvGrpSpPr/>
      </xdr:nvGrpSpPr>
      <xdr:grpSpPr>
        <a:xfrm>
          <a:off x="10019030" y="42634535"/>
          <a:ext cx="1800225" cy="1440180"/>
          <a:chOff x="12976" y="5876"/>
          <a:chExt cx="7822" cy="3389"/>
        </a:xfrm>
      </xdr:grpSpPr>
      <xdr:pic>
        <xdr:nvPicPr>
          <xdr:cNvPr id="126" name="图片 125"/>
          <xdr:cNvPicPr>
            <a:picLocks noChangeAspect="1"/>
          </xdr:cNvPicPr>
        </xdr:nvPicPr>
        <xdr:blipFill>
          <a:blip r:embed="rId5"/>
          <a:stretch>
            <a:fillRect/>
          </a:stretch>
        </xdr:blipFill>
        <xdr:spPr>
          <a:xfrm>
            <a:off x="12976" y="5885"/>
            <a:ext cx="2530" cy="338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27" name="图片 126"/>
          <xdr:cNvPicPr>
            <a:picLocks noChangeAspect="1"/>
          </xdr:cNvPicPr>
        </xdr:nvPicPr>
        <xdr:blipFill>
          <a:blip r:embed="rId6"/>
          <a:stretch>
            <a:fillRect/>
          </a:stretch>
        </xdr:blipFill>
        <xdr:spPr>
          <a:xfrm>
            <a:off x="15588" y="5884"/>
            <a:ext cx="2499" cy="337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28" name="图片 127"/>
          <xdr:cNvPicPr>
            <a:picLocks noChangeAspect="1"/>
          </xdr:cNvPicPr>
        </xdr:nvPicPr>
        <xdr:blipFill>
          <a:blip r:embed="rId7"/>
          <a:stretch>
            <a:fillRect/>
          </a:stretch>
        </xdr:blipFill>
        <xdr:spPr>
          <a:xfrm>
            <a:off x="18212" y="5876"/>
            <a:ext cx="2587" cy="3380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8</xdr:col>
      <xdr:colOff>351155</xdr:colOff>
      <xdr:row>29</xdr:row>
      <xdr:rowOff>122555</xdr:rowOff>
    </xdr:from>
    <xdr:to>
      <xdr:col>8</xdr:col>
      <xdr:colOff>2151380</xdr:colOff>
      <xdr:row>29</xdr:row>
      <xdr:rowOff>1562735</xdr:rowOff>
    </xdr:to>
    <xdr:grpSp>
      <xdr:nvGrpSpPr>
        <xdr:cNvPr id="129" name="组合 128"/>
        <xdr:cNvGrpSpPr/>
      </xdr:nvGrpSpPr>
      <xdr:grpSpPr>
        <a:xfrm>
          <a:off x="10019030" y="47633255"/>
          <a:ext cx="1800225" cy="1440180"/>
          <a:chOff x="13071" y="20706"/>
          <a:chExt cx="7705" cy="3388"/>
        </a:xfrm>
      </xdr:grpSpPr>
      <xdr:pic>
        <xdr:nvPicPr>
          <xdr:cNvPr id="130" name="图片 129"/>
          <xdr:cNvPicPr>
            <a:picLocks noChangeAspect="1"/>
          </xdr:cNvPicPr>
        </xdr:nvPicPr>
        <xdr:blipFill>
          <a:blip r:embed="rId8"/>
          <a:stretch>
            <a:fillRect/>
          </a:stretch>
        </xdr:blipFill>
        <xdr:spPr>
          <a:xfrm>
            <a:off x="15553" y="20741"/>
            <a:ext cx="2631" cy="329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31" name="图片 130"/>
          <xdr:cNvPicPr>
            <a:picLocks noChangeAspect="1"/>
          </xdr:cNvPicPr>
        </xdr:nvPicPr>
        <xdr:blipFill>
          <a:blip r:embed="rId9"/>
          <a:stretch>
            <a:fillRect/>
          </a:stretch>
        </xdr:blipFill>
        <xdr:spPr>
          <a:xfrm>
            <a:off x="18306" y="20727"/>
            <a:ext cx="2471" cy="329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32" name="图片 131"/>
          <xdr:cNvPicPr>
            <a:picLocks noChangeAspect="1"/>
          </xdr:cNvPicPr>
        </xdr:nvPicPr>
        <xdr:blipFill>
          <a:blip r:embed="rId10"/>
          <a:stretch>
            <a:fillRect/>
          </a:stretch>
        </xdr:blipFill>
        <xdr:spPr>
          <a:xfrm>
            <a:off x="13071" y="20706"/>
            <a:ext cx="2263" cy="3388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8</xdr:col>
      <xdr:colOff>351155</xdr:colOff>
      <xdr:row>32</xdr:row>
      <xdr:rowOff>102235</xdr:rowOff>
    </xdr:from>
    <xdr:to>
      <xdr:col>8</xdr:col>
      <xdr:colOff>2151380</xdr:colOff>
      <xdr:row>32</xdr:row>
      <xdr:rowOff>1542415</xdr:rowOff>
    </xdr:to>
    <xdr:grpSp>
      <xdr:nvGrpSpPr>
        <xdr:cNvPr id="133" name="组合 132"/>
        <xdr:cNvGrpSpPr/>
      </xdr:nvGrpSpPr>
      <xdr:grpSpPr>
        <a:xfrm>
          <a:off x="10019030" y="52527835"/>
          <a:ext cx="1800225" cy="1440180"/>
          <a:chOff x="12976" y="47631"/>
          <a:chExt cx="5456" cy="3354"/>
        </a:xfrm>
      </xdr:grpSpPr>
      <xdr:pic>
        <xdr:nvPicPr>
          <xdr:cNvPr id="134" name="图片 133"/>
          <xdr:cNvPicPr>
            <a:picLocks noChangeAspect="1"/>
          </xdr:cNvPicPr>
        </xdr:nvPicPr>
        <xdr:blipFill>
          <a:blip r:embed="rId11"/>
          <a:stretch>
            <a:fillRect/>
          </a:stretch>
        </xdr:blipFill>
        <xdr:spPr>
          <a:xfrm>
            <a:off x="12976" y="47631"/>
            <a:ext cx="2661" cy="3354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35" name="图片 134"/>
          <xdr:cNvPicPr>
            <a:picLocks noChangeAspect="1"/>
          </xdr:cNvPicPr>
        </xdr:nvPicPr>
        <xdr:blipFill>
          <a:blip r:embed="rId12"/>
          <a:stretch>
            <a:fillRect/>
          </a:stretch>
        </xdr:blipFill>
        <xdr:spPr>
          <a:xfrm>
            <a:off x="15694" y="47632"/>
            <a:ext cx="2738" cy="3353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8</xdr:col>
      <xdr:colOff>351155</xdr:colOff>
      <xdr:row>38</xdr:row>
      <xdr:rowOff>57150</xdr:rowOff>
    </xdr:from>
    <xdr:to>
      <xdr:col>8</xdr:col>
      <xdr:colOff>2151380</xdr:colOff>
      <xdr:row>38</xdr:row>
      <xdr:rowOff>1497330</xdr:rowOff>
    </xdr:to>
    <xdr:grpSp>
      <xdr:nvGrpSpPr>
        <xdr:cNvPr id="136" name="组合 135"/>
        <xdr:cNvGrpSpPr/>
      </xdr:nvGrpSpPr>
      <xdr:grpSpPr>
        <a:xfrm>
          <a:off x="10019030" y="62312550"/>
          <a:ext cx="1800225" cy="1440180"/>
          <a:chOff x="13128" y="70059"/>
          <a:chExt cx="4868" cy="3110"/>
        </a:xfrm>
      </xdr:grpSpPr>
      <xdr:pic>
        <xdr:nvPicPr>
          <xdr:cNvPr id="137" name="图片 136"/>
          <xdr:cNvPicPr>
            <a:picLocks noChangeAspect="1"/>
          </xdr:cNvPicPr>
        </xdr:nvPicPr>
        <xdr:blipFill>
          <a:blip r:embed="rId13"/>
          <a:stretch>
            <a:fillRect/>
          </a:stretch>
        </xdr:blipFill>
        <xdr:spPr>
          <a:xfrm>
            <a:off x="13128" y="70059"/>
            <a:ext cx="2572" cy="3073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38" name="ID_CED2BDF5E01C4818A132383CA39AA0B2"/>
          <xdr:cNvPicPr>
            <a:picLocks noChangeAspect="1"/>
          </xdr:cNvPicPr>
        </xdr:nvPicPr>
        <xdr:blipFill>
          <a:blip r:embed="rId14"/>
          <a:stretch>
            <a:fillRect/>
          </a:stretch>
        </xdr:blipFill>
        <xdr:spPr>
          <a:xfrm>
            <a:off x="15754" y="70125"/>
            <a:ext cx="2243" cy="3044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8</xdr:col>
      <xdr:colOff>351155</xdr:colOff>
      <xdr:row>22</xdr:row>
      <xdr:rowOff>130810</xdr:rowOff>
    </xdr:from>
    <xdr:to>
      <xdr:col>8</xdr:col>
      <xdr:colOff>2151380</xdr:colOff>
      <xdr:row>22</xdr:row>
      <xdr:rowOff>1570990</xdr:rowOff>
    </xdr:to>
    <xdr:grpSp>
      <xdr:nvGrpSpPr>
        <xdr:cNvPr id="8" name="组合 7"/>
        <xdr:cNvGrpSpPr/>
      </xdr:nvGrpSpPr>
      <xdr:grpSpPr>
        <a:xfrm>
          <a:off x="10019030" y="36173410"/>
          <a:ext cx="1800225" cy="1440180"/>
          <a:chOff x="11594" y="90578"/>
          <a:chExt cx="2174" cy="2412"/>
        </a:xfrm>
      </xdr:grpSpPr>
      <xdr:pic>
        <xdr:nvPicPr>
          <xdr:cNvPr id="54" name="图片 53"/>
          <xdr:cNvPicPr>
            <a:picLocks noChangeAspect="1"/>
          </xdr:cNvPicPr>
        </xdr:nvPicPr>
        <xdr:blipFill>
          <a:blip r:embed="rId15"/>
          <a:stretch>
            <a:fillRect/>
          </a:stretch>
        </xdr:blipFill>
        <xdr:spPr>
          <a:xfrm>
            <a:off x="11594" y="90601"/>
            <a:ext cx="1534" cy="2040"/>
          </a:xfrm>
          <a:prstGeom prst="rect">
            <a:avLst/>
          </a:prstGeom>
        </xdr:spPr>
      </xdr:pic>
      <xdr:pic>
        <xdr:nvPicPr>
          <xdr:cNvPr id="7" name="图片 6"/>
          <xdr:cNvPicPr>
            <a:picLocks noChangeAspect="1"/>
          </xdr:cNvPicPr>
        </xdr:nvPicPr>
        <xdr:blipFill>
          <a:blip r:embed="rId16"/>
          <a:stretch>
            <a:fillRect/>
          </a:stretch>
        </xdr:blipFill>
        <xdr:spPr>
          <a:xfrm>
            <a:off x="13280" y="90578"/>
            <a:ext cx="489" cy="2412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351155</xdr:colOff>
      <xdr:row>2</xdr:row>
      <xdr:rowOff>78105</xdr:rowOff>
    </xdr:from>
    <xdr:to>
      <xdr:col>8</xdr:col>
      <xdr:colOff>2151380</xdr:colOff>
      <xdr:row>2</xdr:row>
      <xdr:rowOff>1518285</xdr:rowOff>
    </xdr:to>
    <xdr:grpSp>
      <xdr:nvGrpSpPr>
        <xdr:cNvPr id="12" name="组合 11"/>
        <xdr:cNvGrpSpPr/>
      </xdr:nvGrpSpPr>
      <xdr:grpSpPr>
        <a:xfrm>
          <a:off x="10019030" y="3354705"/>
          <a:ext cx="1800225" cy="1440180"/>
          <a:chOff x="11550" y="5446"/>
          <a:chExt cx="2433" cy="1950"/>
        </a:xfrm>
      </xdr:grpSpPr>
      <xdr:pic>
        <xdr:nvPicPr>
          <xdr:cNvPr id="9" name="ID_D585C9AEFF4448A2A15EB69573BEB6AF"/>
          <xdr:cNvPicPr>
            <a:picLocks noChangeAspect="1"/>
          </xdr:cNvPicPr>
        </xdr:nvPicPr>
        <xdr:blipFill>
          <a:blip r:embed="rId17"/>
          <a:stretch>
            <a:fillRect/>
          </a:stretch>
        </xdr:blipFill>
        <xdr:spPr>
          <a:xfrm>
            <a:off x="11550" y="5475"/>
            <a:ext cx="1397" cy="1797"/>
          </a:xfrm>
          <a:prstGeom prst="rect">
            <a:avLst/>
          </a:prstGeom>
        </xdr:spPr>
      </xdr:pic>
      <xdr:pic>
        <xdr:nvPicPr>
          <xdr:cNvPr id="11" name="ID_E1D3ADBCCD3945AAAB9AC3DF110DB23D"/>
          <xdr:cNvPicPr>
            <a:picLocks noChangeAspect="1"/>
          </xdr:cNvPicPr>
        </xdr:nvPicPr>
        <xdr:blipFill>
          <a:blip r:embed="rId18"/>
          <a:stretch>
            <a:fillRect/>
          </a:stretch>
        </xdr:blipFill>
        <xdr:spPr>
          <a:xfrm>
            <a:off x="13071" y="5446"/>
            <a:ext cx="913" cy="1950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351155</xdr:colOff>
      <xdr:row>9</xdr:row>
      <xdr:rowOff>56515</xdr:rowOff>
    </xdr:from>
    <xdr:to>
      <xdr:col>8</xdr:col>
      <xdr:colOff>2151380</xdr:colOff>
      <xdr:row>9</xdr:row>
      <xdr:rowOff>1496695</xdr:rowOff>
    </xdr:to>
    <xdr:grpSp>
      <xdr:nvGrpSpPr>
        <xdr:cNvPr id="13" name="组合 12"/>
        <xdr:cNvGrpSpPr/>
      </xdr:nvGrpSpPr>
      <xdr:grpSpPr>
        <a:xfrm>
          <a:off x="10019030" y="14801215"/>
          <a:ext cx="1800225" cy="1440180"/>
          <a:chOff x="27618" y="31447"/>
          <a:chExt cx="4152" cy="1842"/>
        </a:xfrm>
      </xdr:grpSpPr>
      <xdr:pic>
        <xdr:nvPicPr>
          <xdr:cNvPr id="38" name="图片 37"/>
          <xdr:cNvPicPr>
            <a:picLocks noChangeAspect="1"/>
          </xdr:cNvPicPr>
        </xdr:nvPicPr>
        <xdr:blipFill>
          <a:blip r:embed="rId19"/>
          <a:stretch>
            <a:fillRect/>
          </a:stretch>
        </xdr:blipFill>
        <xdr:spPr>
          <a:xfrm>
            <a:off x="29473" y="31494"/>
            <a:ext cx="1571" cy="1701"/>
          </a:xfrm>
          <a:prstGeom prst="rect">
            <a:avLst/>
          </a:prstGeom>
        </xdr:spPr>
      </xdr:pic>
      <xdr:pic>
        <xdr:nvPicPr>
          <xdr:cNvPr id="39" name="图片 38"/>
          <xdr:cNvPicPr>
            <a:picLocks noChangeAspect="1"/>
          </xdr:cNvPicPr>
        </xdr:nvPicPr>
        <xdr:blipFill>
          <a:blip r:embed="rId20"/>
          <a:stretch>
            <a:fillRect/>
          </a:stretch>
        </xdr:blipFill>
        <xdr:spPr>
          <a:xfrm flipH="1">
            <a:off x="31343" y="31618"/>
            <a:ext cx="427" cy="1671"/>
          </a:xfrm>
          <a:prstGeom prst="rect">
            <a:avLst/>
          </a:prstGeom>
        </xdr:spPr>
      </xdr:pic>
      <xdr:pic>
        <xdr:nvPicPr>
          <xdr:cNvPr id="26" name="ID_DF17866A31E9461A8D2A0AAF64A6CF49"/>
          <xdr:cNvPicPr>
            <a:picLocks noChangeAspect="1"/>
          </xdr:cNvPicPr>
        </xdr:nvPicPr>
        <xdr:blipFill>
          <a:blip r:embed="rId21"/>
          <a:stretch>
            <a:fillRect/>
          </a:stretch>
        </xdr:blipFill>
        <xdr:spPr>
          <a:xfrm>
            <a:off x="27618" y="31447"/>
            <a:ext cx="1709" cy="1701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351155</xdr:colOff>
      <xdr:row>17</xdr:row>
      <xdr:rowOff>42545</xdr:rowOff>
    </xdr:from>
    <xdr:to>
      <xdr:col>8</xdr:col>
      <xdr:colOff>2151380</xdr:colOff>
      <xdr:row>17</xdr:row>
      <xdr:rowOff>1482725</xdr:rowOff>
    </xdr:to>
    <xdr:grpSp>
      <xdr:nvGrpSpPr>
        <xdr:cNvPr id="17" name="组合 16"/>
        <xdr:cNvGrpSpPr/>
      </xdr:nvGrpSpPr>
      <xdr:grpSpPr>
        <a:xfrm>
          <a:off x="10019030" y="27893645"/>
          <a:ext cx="1800225" cy="1440180"/>
          <a:chOff x="27540" y="70264"/>
          <a:chExt cx="3624" cy="1713"/>
        </a:xfrm>
      </xdr:grpSpPr>
      <xdr:grpSp>
        <xdr:nvGrpSpPr>
          <xdr:cNvPr id="5" name="组合 4"/>
          <xdr:cNvGrpSpPr/>
        </xdr:nvGrpSpPr>
        <xdr:grpSpPr>
          <a:xfrm rot="0">
            <a:off x="27540" y="70264"/>
            <a:ext cx="1702" cy="1701"/>
            <a:chOff x="11515" y="17284"/>
            <a:chExt cx="2546" cy="1022"/>
          </a:xfrm>
        </xdr:grpSpPr>
        <xdr:pic>
          <xdr:nvPicPr>
            <xdr:cNvPr id="46" name="图片 45"/>
            <xdr:cNvPicPr>
              <a:picLocks noChangeAspect="1"/>
            </xdr:cNvPicPr>
          </xdr:nvPicPr>
          <xdr:blipFill>
            <a:blip r:embed="rId22"/>
            <a:stretch>
              <a:fillRect/>
            </a:stretch>
          </xdr:blipFill>
          <xdr:spPr>
            <a:xfrm>
              <a:off x="11515" y="17284"/>
              <a:ext cx="2122" cy="1023"/>
            </a:xfrm>
            <a:prstGeom prst="rect">
              <a:avLst/>
            </a:prstGeom>
          </xdr:spPr>
        </xdr:pic>
        <xdr:pic>
          <xdr:nvPicPr>
            <xdr:cNvPr id="47" name="图片 46"/>
            <xdr:cNvPicPr>
              <a:picLocks noChangeAspect="1"/>
            </xdr:cNvPicPr>
          </xdr:nvPicPr>
          <xdr:blipFill>
            <a:blip r:embed="rId23"/>
            <a:stretch>
              <a:fillRect/>
            </a:stretch>
          </xdr:blipFill>
          <xdr:spPr>
            <a:xfrm>
              <a:off x="13539" y="17306"/>
              <a:ext cx="522" cy="999"/>
            </a:xfrm>
            <a:prstGeom prst="rect">
              <a:avLst/>
            </a:prstGeom>
          </xdr:spPr>
        </xdr:pic>
      </xdr:grpSp>
      <xdr:pic>
        <xdr:nvPicPr>
          <xdr:cNvPr id="14" name="ID_DA38A96F991A49EFA08D6A264F90A7E3"/>
          <xdr:cNvPicPr>
            <a:picLocks noChangeAspect="1"/>
          </xdr:cNvPicPr>
        </xdr:nvPicPr>
        <xdr:blipFill>
          <a:blip r:embed="rId24"/>
          <a:stretch>
            <a:fillRect/>
          </a:stretch>
        </xdr:blipFill>
        <xdr:spPr>
          <a:xfrm>
            <a:off x="29456" y="70277"/>
            <a:ext cx="1709" cy="1701"/>
          </a:xfrm>
          <a:prstGeom prst="rect">
            <a:avLst/>
          </a:prstGeom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59872</xdr:colOff>
      <xdr:row>3</xdr:row>
      <xdr:rowOff>32710</xdr:rowOff>
    </xdr:from>
    <xdr:to>
      <xdr:col>8</xdr:col>
      <xdr:colOff>1512551</xdr:colOff>
      <xdr:row>3</xdr:row>
      <xdr:rowOff>1970372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86140" y="1659255"/>
          <a:ext cx="1452245" cy="1937385"/>
        </a:xfrm>
        <a:prstGeom prst="rect">
          <a:avLst/>
        </a:prstGeom>
      </xdr:spPr>
    </xdr:pic>
    <xdr:clientData/>
  </xdr:twoCellAnchor>
  <xdr:twoCellAnchor>
    <xdr:from>
      <xdr:col>8</xdr:col>
      <xdr:colOff>1553580</xdr:colOff>
      <xdr:row>3</xdr:row>
      <xdr:rowOff>50700</xdr:rowOff>
    </xdr:from>
    <xdr:to>
      <xdr:col>8</xdr:col>
      <xdr:colOff>2977392</xdr:colOff>
      <xdr:row>3</xdr:row>
      <xdr:rowOff>1949964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979660" y="1677035"/>
          <a:ext cx="1423670" cy="1899285"/>
        </a:xfrm>
        <a:prstGeom prst="rect">
          <a:avLst/>
        </a:prstGeom>
      </xdr:spPr>
    </xdr:pic>
    <xdr:clientData/>
  </xdr:twoCellAnchor>
  <xdr:twoCellAnchor>
    <xdr:from>
      <xdr:col>8</xdr:col>
      <xdr:colOff>27121</xdr:colOff>
      <xdr:row>4</xdr:row>
      <xdr:rowOff>9466</xdr:rowOff>
    </xdr:from>
    <xdr:to>
      <xdr:col>8</xdr:col>
      <xdr:colOff>2173550</xdr:colOff>
      <xdr:row>4</xdr:row>
      <xdr:rowOff>1618659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453120" y="3655060"/>
          <a:ext cx="2146300" cy="1609725"/>
        </a:xfrm>
        <a:prstGeom prst="rect">
          <a:avLst/>
        </a:prstGeom>
      </xdr:spPr>
    </xdr:pic>
    <xdr:clientData/>
  </xdr:twoCellAnchor>
  <xdr:twoCellAnchor>
    <xdr:from>
      <xdr:col>8</xdr:col>
      <xdr:colOff>31386</xdr:colOff>
      <xdr:row>5</xdr:row>
      <xdr:rowOff>54418</xdr:rowOff>
    </xdr:from>
    <xdr:to>
      <xdr:col>8</xdr:col>
      <xdr:colOff>1443186</xdr:colOff>
      <xdr:row>5</xdr:row>
      <xdr:rowOff>1937555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457565" y="5349875"/>
          <a:ext cx="1411605" cy="1883410"/>
        </a:xfrm>
        <a:prstGeom prst="rect">
          <a:avLst/>
        </a:prstGeom>
      </xdr:spPr>
    </xdr:pic>
    <xdr:clientData/>
  </xdr:twoCellAnchor>
  <xdr:twoCellAnchor>
    <xdr:from>
      <xdr:col>8</xdr:col>
      <xdr:colOff>1477854</xdr:colOff>
      <xdr:row>5</xdr:row>
      <xdr:rowOff>42596</xdr:rowOff>
    </xdr:from>
    <xdr:to>
      <xdr:col>8</xdr:col>
      <xdr:colOff>2897175</xdr:colOff>
      <xdr:row>5</xdr:row>
      <xdr:rowOff>1935763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904095" y="5338445"/>
          <a:ext cx="1419225" cy="1892935"/>
        </a:xfrm>
        <a:prstGeom prst="rect">
          <a:avLst/>
        </a:prstGeom>
      </xdr:spPr>
    </xdr:pic>
    <xdr:clientData/>
  </xdr:twoCellAnchor>
  <xdr:twoCellAnchor>
    <xdr:from>
      <xdr:col>8</xdr:col>
      <xdr:colOff>57269</xdr:colOff>
      <xdr:row>7</xdr:row>
      <xdr:rowOff>27885</xdr:rowOff>
    </xdr:from>
    <xdr:to>
      <xdr:col>8</xdr:col>
      <xdr:colOff>1329950</xdr:colOff>
      <xdr:row>7</xdr:row>
      <xdr:rowOff>1725550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483600" y="7865745"/>
          <a:ext cx="1272540" cy="1697990"/>
        </a:xfrm>
        <a:prstGeom prst="rect">
          <a:avLst/>
        </a:prstGeom>
      </xdr:spPr>
    </xdr:pic>
    <xdr:clientData/>
  </xdr:twoCellAnchor>
  <xdr:twoCellAnchor>
    <xdr:from>
      <xdr:col>8</xdr:col>
      <xdr:colOff>29264</xdr:colOff>
      <xdr:row>10</xdr:row>
      <xdr:rowOff>15618</xdr:rowOff>
    </xdr:from>
    <xdr:to>
      <xdr:col>8</xdr:col>
      <xdr:colOff>1358813</xdr:colOff>
      <xdr:row>10</xdr:row>
      <xdr:rowOff>1789043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455660" y="10883265"/>
          <a:ext cx="1329055" cy="1773555"/>
        </a:xfrm>
        <a:prstGeom prst="rect">
          <a:avLst/>
        </a:prstGeom>
      </xdr:spPr>
    </xdr:pic>
    <xdr:clientData/>
  </xdr:twoCellAnchor>
  <xdr:twoCellAnchor>
    <xdr:from>
      <xdr:col>8</xdr:col>
      <xdr:colOff>25829</xdr:colOff>
      <xdr:row>11</xdr:row>
      <xdr:rowOff>42596</xdr:rowOff>
    </xdr:from>
    <xdr:to>
      <xdr:col>8</xdr:col>
      <xdr:colOff>1385993</xdr:colOff>
      <xdr:row>11</xdr:row>
      <xdr:rowOff>1856957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451850" y="12723495"/>
          <a:ext cx="1360170" cy="1814195"/>
        </a:xfrm>
        <a:prstGeom prst="rect">
          <a:avLst/>
        </a:prstGeom>
      </xdr:spPr>
    </xdr:pic>
    <xdr:clientData/>
  </xdr:twoCellAnchor>
  <xdr:twoCellAnchor>
    <xdr:from>
      <xdr:col>8</xdr:col>
      <xdr:colOff>21466</xdr:colOff>
      <xdr:row>13</xdr:row>
      <xdr:rowOff>29576</xdr:rowOff>
    </xdr:from>
    <xdr:to>
      <xdr:col>8</xdr:col>
      <xdr:colOff>1380376</xdr:colOff>
      <xdr:row>13</xdr:row>
      <xdr:rowOff>1842264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447405" y="15278100"/>
          <a:ext cx="1358900" cy="1812925"/>
        </a:xfrm>
        <a:prstGeom prst="rect">
          <a:avLst/>
        </a:prstGeom>
      </xdr:spPr>
    </xdr:pic>
    <xdr:clientData/>
  </xdr:twoCellAnchor>
  <xdr:twoCellAnchor>
    <xdr:from>
      <xdr:col>8</xdr:col>
      <xdr:colOff>1391482</xdr:colOff>
      <xdr:row>13</xdr:row>
      <xdr:rowOff>37422</xdr:rowOff>
    </xdr:from>
    <xdr:to>
      <xdr:col>8</xdr:col>
      <xdr:colOff>2732539</xdr:colOff>
      <xdr:row>13</xdr:row>
      <xdr:rowOff>1826296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817735" y="15285720"/>
          <a:ext cx="1341120" cy="1789430"/>
        </a:xfrm>
        <a:prstGeom prst="rect">
          <a:avLst/>
        </a:prstGeom>
      </xdr:spPr>
    </xdr:pic>
    <xdr:clientData/>
  </xdr:twoCellAnchor>
  <xdr:twoCellAnchor>
    <xdr:from>
      <xdr:col>8</xdr:col>
      <xdr:colOff>61529</xdr:colOff>
      <xdr:row>15</xdr:row>
      <xdr:rowOff>12268</xdr:rowOff>
    </xdr:from>
    <xdr:to>
      <xdr:col>8</xdr:col>
      <xdr:colOff>1453911</xdr:colOff>
      <xdr:row>15</xdr:row>
      <xdr:rowOff>1869503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487410" y="17807305"/>
          <a:ext cx="1392555" cy="1857375"/>
        </a:xfrm>
        <a:prstGeom prst="rect">
          <a:avLst/>
        </a:prstGeom>
      </xdr:spPr>
    </xdr:pic>
    <xdr:clientData/>
  </xdr:twoCellAnchor>
  <xdr:twoCellAnchor>
    <xdr:from>
      <xdr:col>8</xdr:col>
      <xdr:colOff>2760427</xdr:colOff>
      <xdr:row>13</xdr:row>
      <xdr:rowOff>24227</xdr:rowOff>
    </xdr:from>
    <xdr:to>
      <xdr:col>8</xdr:col>
      <xdr:colOff>4115382</xdr:colOff>
      <xdr:row>13</xdr:row>
      <xdr:rowOff>1831639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186795" y="15273020"/>
          <a:ext cx="1354455" cy="1807210"/>
        </a:xfrm>
        <a:prstGeom prst="rect">
          <a:avLst/>
        </a:prstGeom>
      </xdr:spPr>
    </xdr:pic>
    <xdr:clientData/>
  </xdr:twoCellAnchor>
  <xdr:twoCellAnchor>
    <xdr:from>
      <xdr:col>8</xdr:col>
      <xdr:colOff>40465</xdr:colOff>
      <xdr:row>16</xdr:row>
      <xdr:rowOff>11794</xdr:rowOff>
    </xdr:from>
    <xdr:to>
      <xdr:col>8</xdr:col>
      <xdr:colOff>1465138</xdr:colOff>
      <xdr:row>16</xdr:row>
      <xdr:rowOff>1912100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466455" y="19717385"/>
          <a:ext cx="1424940" cy="1900555"/>
        </a:xfrm>
        <a:prstGeom prst="rect">
          <a:avLst/>
        </a:prstGeom>
      </xdr:spPr>
    </xdr:pic>
    <xdr:clientData/>
  </xdr:twoCellAnchor>
  <xdr:twoCellAnchor>
    <xdr:from>
      <xdr:col>8</xdr:col>
      <xdr:colOff>42596</xdr:colOff>
      <xdr:row>22</xdr:row>
      <xdr:rowOff>16756</xdr:rowOff>
    </xdr:from>
    <xdr:to>
      <xdr:col>8</xdr:col>
      <xdr:colOff>1403227</xdr:colOff>
      <xdr:row>22</xdr:row>
      <xdr:rowOff>1831640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468995" y="24860250"/>
          <a:ext cx="1360170" cy="1814830"/>
        </a:xfrm>
        <a:prstGeom prst="rect">
          <a:avLst/>
        </a:prstGeom>
      </xdr:spPr>
    </xdr:pic>
    <xdr:clientData/>
  </xdr:twoCellAnchor>
  <xdr:twoCellAnchor>
    <xdr:from>
      <xdr:col>8</xdr:col>
      <xdr:colOff>30291</xdr:colOff>
      <xdr:row>24</xdr:row>
      <xdr:rowOff>30091</xdr:rowOff>
    </xdr:from>
    <xdr:to>
      <xdr:col>8</xdr:col>
      <xdr:colOff>1391478</xdr:colOff>
      <xdr:row>24</xdr:row>
      <xdr:rowOff>1845716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456295" y="27387550"/>
          <a:ext cx="1361440" cy="1815465"/>
        </a:xfrm>
        <a:prstGeom prst="rect">
          <a:avLst/>
        </a:prstGeom>
      </xdr:spPr>
    </xdr:pic>
    <xdr:clientData/>
  </xdr:twoCellAnchor>
  <xdr:twoCellAnchor>
    <xdr:from>
      <xdr:col>8</xdr:col>
      <xdr:colOff>30764</xdr:colOff>
      <xdr:row>27</xdr:row>
      <xdr:rowOff>19144</xdr:rowOff>
    </xdr:from>
    <xdr:to>
      <xdr:col>8</xdr:col>
      <xdr:colOff>1945229</xdr:colOff>
      <xdr:row>27</xdr:row>
      <xdr:rowOff>1456276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456930" y="30542230"/>
          <a:ext cx="1914525" cy="1437005"/>
        </a:xfrm>
        <a:prstGeom prst="rect">
          <a:avLst/>
        </a:prstGeom>
      </xdr:spPr>
    </xdr:pic>
    <xdr:clientData/>
  </xdr:twoCellAnchor>
  <xdr:twoCellAnchor>
    <xdr:from>
      <xdr:col>8</xdr:col>
      <xdr:colOff>31186</xdr:colOff>
      <xdr:row>28</xdr:row>
      <xdr:rowOff>38873</xdr:rowOff>
    </xdr:from>
    <xdr:to>
      <xdr:col>8</xdr:col>
      <xdr:colOff>1378771</xdr:colOff>
      <xdr:row>29</xdr:row>
      <xdr:rowOff>80442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457565" y="32075120"/>
          <a:ext cx="1347470" cy="1799590"/>
        </a:xfrm>
        <a:prstGeom prst="rect">
          <a:avLst/>
        </a:prstGeom>
      </xdr:spPr>
    </xdr:pic>
    <xdr:clientData/>
  </xdr:twoCellAnchor>
  <xdr:twoCellAnchor>
    <xdr:from>
      <xdr:col>8</xdr:col>
      <xdr:colOff>1316461</xdr:colOff>
      <xdr:row>28</xdr:row>
      <xdr:rowOff>53119</xdr:rowOff>
    </xdr:from>
    <xdr:to>
      <xdr:col>8</xdr:col>
      <xdr:colOff>2652365</xdr:colOff>
      <xdr:row>29</xdr:row>
      <xdr:rowOff>79107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742805" y="32089090"/>
          <a:ext cx="1335405" cy="1784350"/>
        </a:xfrm>
        <a:prstGeom prst="rect">
          <a:avLst/>
        </a:prstGeom>
      </xdr:spPr>
    </xdr:pic>
    <xdr:clientData/>
  </xdr:twoCellAnchor>
  <xdr:twoCellAnchor>
    <xdr:from>
      <xdr:col>8</xdr:col>
      <xdr:colOff>2623367</xdr:colOff>
      <xdr:row>28</xdr:row>
      <xdr:rowOff>51590</xdr:rowOff>
    </xdr:from>
    <xdr:to>
      <xdr:col>8</xdr:col>
      <xdr:colOff>3951986</xdr:colOff>
      <xdr:row>29</xdr:row>
      <xdr:rowOff>67861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049635" y="32087820"/>
          <a:ext cx="1328420" cy="1774190"/>
        </a:xfrm>
        <a:prstGeom prst="rect">
          <a:avLst/>
        </a:prstGeom>
      </xdr:spPr>
    </xdr:pic>
    <xdr:clientData/>
  </xdr:twoCellAnchor>
  <xdr:twoCellAnchor>
    <xdr:from>
      <xdr:col>8</xdr:col>
      <xdr:colOff>58164</xdr:colOff>
      <xdr:row>31</xdr:row>
      <xdr:rowOff>9701</xdr:rowOff>
    </xdr:from>
    <xdr:to>
      <xdr:col>8</xdr:col>
      <xdr:colOff>1306286</xdr:colOff>
      <xdr:row>31</xdr:row>
      <xdr:rowOff>1674607</xdr:rowOff>
    </xdr:to>
    <xdr:pic>
      <xdr:nvPicPr>
        <xdr:cNvPr id="22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484235" y="35075495"/>
          <a:ext cx="1248410" cy="1664970"/>
        </a:xfrm>
        <a:prstGeom prst="rect">
          <a:avLst/>
        </a:prstGeom>
      </xdr:spPr>
    </xdr:pic>
    <xdr:clientData/>
  </xdr:twoCellAnchor>
  <xdr:twoCellAnchor>
    <xdr:from>
      <xdr:col>8</xdr:col>
      <xdr:colOff>29186</xdr:colOff>
      <xdr:row>32</xdr:row>
      <xdr:rowOff>620250</xdr:rowOff>
    </xdr:from>
    <xdr:to>
      <xdr:col>8</xdr:col>
      <xdr:colOff>1244757</xdr:colOff>
      <xdr:row>33</xdr:row>
      <xdr:rowOff>1612165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455025" y="37411660"/>
          <a:ext cx="1216025" cy="1627505"/>
        </a:xfrm>
        <a:prstGeom prst="rect">
          <a:avLst/>
        </a:prstGeom>
      </xdr:spPr>
    </xdr:pic>
    <xdr:clientData/>
  </xdr:twoCellAnchor>
  <xdr:twoCellAnchor>
    <xdr:from>
      <xdr:col>8</xdr:col>
      <xdr:colOff>35619</xdr:colOff>
      <xdr:row>34</xdr:row>
      <xdr:rowOff>40228</xdr:rowOff>
    </xdr:from>
    <xdr:to>
      <xdr:col>8</xdr:col>
      <xdr:colOff>1257943</xdr:colOff>
      <xdr:row>34</xdr:row>
      <xdr:rowOff>1670721</xdr:rowOff>
    </xdr:to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462010" y="39111555"/>
          <a:ext cx="1222375" cy="1630680"/>
        </a:xfrm>
        <a:prstGeom prst="rect">
          <a:avLst/>
        </a:prstGeom>
      </xdr:spPr>
    </xdr:pic>
    <xdr:clientData/>
  </xdr:twoCellAnchor>
  <xdr:twoCellAnchor>
    <xdr:from>
      <xdr:col>8</xdr:col>
      <xdr:colOff>39785</xdr:colOff>
      <xdr:row>35</xdr:row>
      <xdr:rowOff>24138</xdr:rowOff>
    </xdr:from>
    <xdr:to>
      <xdr:col>8</xdr:col>
      <xdr:colOff>1281336</xdr:colOff>
      <xdr:row>35</xdr:row>
      <xdr:rowOff>1680187</xdr:rowOff>
    </xdr:to>
    <xdr:pic>
      <xdr:nvPicPr>
        <xdr:cNvPr id="25" name="图片 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465820" y="40794305"/>
          <a:ext cx="1241425" cy="1655445"/>
        </a:xfrm>
        <a:prstGeom prst="rect">
          <a:avLst/>
        </a:prstGeom>
      </xdr:spPr>
    </xdr:pic>
    <xdr:clientData/>
  </xdr:twoCellAnchor>
  <xdr:twoCellAnchor>
    <xdr:from>
      <xdr:col>8</xdr:col>
      <xdr:colOff>1336833</xdr:colOff>
      <xdr:row>36</xdr:row>
      <xdr:rowOff>39521</xdr:rowOff>
    </xdr:from>
    <xdr:to>
      <xdr:col>8</xdr:col>
      <xdr:colOff>2549111</xdr:colOff>
      <xdr:row>36</xdr:row>
      <xdr:rowOff>1656523</xdr:rowOff>
    </xdr:to>
    <xdr:pic>
      <xdr:nvPicPr>
        <xdr:cNvPr id="26" name="图片 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763125" y="42518965"/>
          <a:ext cx="1212215" cy="1616710"/>
        </a:xfrm>
        <a:prstGeom prst="rect">
          <a:avLst/>
        </a:prstGeom>
      </xdr:spPr>
    </xdr:pic>
    <xdr:clientData/>
  </xdr:twoCellAnchor>
  <xdr:twoCellAnchor>
    <xdr:from>
      <xdr:col>8</xdr:col>
      <xdr:colOff>61527</xdr:colOff>
      <xdr:row>36</xdr:row>
      <xdr:rowOff>33685</xdr:rowOff>
    </xdr:from>
    <xdr:to>
      <xdr:col>8</xdr:col>
      <xdr:colOff>1268364</xdr:colOff>
      <xdr:row>36</xdr:row>
      <xdr:rowOff>1643430</xdr:rowOff>
    </xdr:to>
    <xdr:pic>
      <xdr:nvPicPr>
        <xdr:cNvPr id="27" name="图片 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487410" y="42513250"/>
          <a:ext cx="1207135" cy="1609725"/>
        </a:xfrm>
        <a:prstGeom prst="rect">
          <a:avLst/>
        </a:prstGeom>
      </xdr:spPr>
    </xdr:pic>
    <xdr:clientData/>
  </xdr:twoCellAnchor>
  <xdr:twoCellAnchor>
    <xdr:from>
      <xdr:col>8</xdr:col>
      <xdr:colOff>30599</xdr:colOff>
      <xdr:row>38</xdr:row>
      <xdr:rowOff>4260</xdr:rowOff>
    </xdr:from>
    <xdr:to>
      <xdr:col>8</xdr:col>
      <xdr:colOff>1225827</xdr:colOff>
      <xdr:row>38</xdr:row>
      <xdr:rowOff>1598609</xdr:rowOff>
    </xdr:to>
    <xdr:pic>
      <xdr:nvPicPr>
        <xdr:cNvPr id="28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456930" y="44833540"/>
          <a:ext cx="1195070" cy="1594485"/>
        </a:xfrm>
        <a:prstGeom prst="rect">
          <a:avLst/>
        </a:prstGeom>
      </xdr:spPr>
    </xdr:pic>
    <xdr:clientData/>
  </xdr:twoCellAnchor>
  <xdr:twoCellAnchor>
    <xdr:from>
      <xdr:col>8</xdr:col>
      <xdr:colOff>20825</xdr:colOff>
      <xdr:row>45</xdr:row>
      <xdr:rowOff>27451</xdr:rowOff>
    </xdr:from>
    <xdr:to>
      <xdr:col>8</xdr:col>
      <xdr:colOff>1124996</xdr:colOff>
      <xdr:row>45</xdr:row>
      <xdr:rowOff>1500335</xdr:rowOff>
    </xdr:to>
    <xdr:pic>
      <xdr:nvPicPr>
        <xdr:cNvPr id="29" name="图片 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446770" y="50293270"/>
          <a:ext cx="1104265" cy="1472565"/>
        </a:xfrm>
        <a:prstGeom prst="rect">
          <a:avLst/>
        </a:prstGeom>
      </xdr:spPr>
    </xdr:pic>
    <xdr:clientData/>
  </xdr:twoCellAnchor>
  <xdr:twoCellAnchor>
    <xdr:from>
      <xdr:col>8</xdr:col>
      <xdr:colOff>42777</xdr:colOff>
      <xdr:row>47</xdr:row>
      <xdr:rowOff>57741</xdr:rowOff>
    </xdr:from>
    <xdr:to>
      <xdr:col>8</xdr:col>
      <xdr:colOff>1164624</xdr:colOff>
      <xdr:row>47</xdr:row>
      <xdr:rowOff>1554121</xdr:rowOff>
    </xdr:to>
    <xdr:pic>
      <xdr:nvPicPr>
        <xdr:cNvPr id="30" name="图片 2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468995" y="52515770"/>
          <a:ext cx="1122045" cy="149669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215265</xdr:colOff>
      <xdr:row>38</xdr:row>
      <xdr:rowOff>106680</xdr:rowOff>
    </xdr:from>
    <xdr:to>
      <xdr:col>8</xdr:col>
      <xdr:colOff>3756025</xdr:colOff>
      <xdr:row>38</xdr:row>
      <xdr:rowOff>2098040</xdr:rowOff>
    </xdr:to>
    <xdr:grpSp>
      <xdr:nvGrpSpPr>
        <xdr:cNvPr id="2" name="组合 1"/>
        <xdr:cNvGrpSpPr/>
      </xdr:nvGrpSpPr>
      <xdr:grpSpPr>
        <a:xfrm>
          <a:off x="8471535" y="17718405"/>
          <a:ext cx="1737995" cy="198120"/>
          <a:chOff x="13094" y="63523"/>
          <a:chExt cx="5576" cy="3136"/>
        </a:xfrm>
      </xdr:grpSpPr>
      <xdr:pic>
        <xdr:nvPicPr>
          <xdr:cNvPr id="3" name="图片 2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13094" y="63531"/>
            <a:ext cx="2584" cy="312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4" name="图片 3"/>
          <xdr:cNvPicPr>
            <a:picLocks noChangeAspect="1"/>
          </xdr:cNvPicPr>
        </xdr:nvPicPr>
        <xdr:blipFill>
          <a:blip r:embed="rId2"/>
          <a:stretch>
            <a:fillRect/>
          </a:stretch>
        </xdr:blipFill>
        <xdr:spPr>
          <a:xfrm>
            <a:off x="15812" y="63523"/>
            <a:ext cx="2858" cy="3105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8</xdr:col>
      <xdr:colOff>140335</xdr:colOff>
      <xdr:row>6</xdr:row>
      <xdr:rowOff>114300</xdr:rowOff>
    </xdr:from>
    <xdr:to>
      <xdr:col>8</xdr:col>
      <xdr:colOff>5107305</xdr:colOff>
      <xdr:row>6</xdr:row>
      <xdr:rowOff>2266315</xdr:rowOff>
    </xdr:to>
    <xdr:grpSp>
      <xdr:nvGrpSpPr>
        <xdr:cNvPr id="5" name="组合 4"/>
        <xdr:cNvGrpSpPr/>
      </xdr:nvGrpSpPr>
      <xdr:grpSpPr>
        <a:xfrm>
          <a:off x="8396605" y="2124075"/>
          <a:ext cx="1812925" cy="800100"/>
          <a:chOff x="12976" y="5876"/>
          <a:chExt cx="7822" cy="3389"/>
        </a:xfrm>
      </xdr:grpSpPr>
      <xdr:pic>
        <xdr:nvPicPr>
          <xdr:cNvPr id="6" name="图片 5"/>
          <xdr:cNvPicPr>
            <a:picLocks noChangeAspect="1"/>
          </xdr:cNvPicPr>
        </xdr:nvPicPr>
        <xdr:blipFill>
          <a:blip r:embed="rId3"/>
          <a:stretch>
            <a:fillRect/>
          </a:stretch>
        </xdr:blipFill>
        <xdr:spPr>
          <a:xfrm>
            <a:off x="12976" y="5885"/>
            <a:ext cx="2530" cy="338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" name="图片 6"/>
          <xdr:cNvPicPr>
            <a:picLocks noChangeAspect="1"/>
          </xdr:cNvPicPr>
        </xdr:nvPicPr>
        <xdr:blipFill>
          <a:blip r:embed="rId4"/>
          <a:stretch>
            <a:fillRect/>
          </a:stretch>
        </xdr:blipFill>
        <xdr:spPr>
          <a:xfrm>
            <a:off x="15588" y="5884"/>
            <a:ext cx="2499" cy="337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8" name="图片 7"/>
          <xdr:cNvPicPr>
            <a:picLocks noChangeAspect="1"/>
          </xdr:cNvPicPr>
        </xdr:nvPicPr>
        <xdr:blipFill>
          <a:blip r:embed="rId5"/>
          <a:stretch>
            <a:fillRect/>
          </a:stretch>
        </xdr:blipFill>
        <xdr:spPr>
          <a:xfrm>
            <a:off x="18212" y="5876"/>
            <a:ext cx="2587" cy="3380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8</xdr:col>
      <xdr:colOff>200660</xdr:colOff>
      <xdr:row>13</xdr:row>
      <xdr:rowOff>103505</xdr:rowOff>
    </xdr:from>
    <xdr:to>
      <xdr:col>8</xdr:col>
      <xdr:colOff>5093335</xdr:colOff>
      <xdr:row>13</xdr:row>
      <xdr:rowOff>2254885</xdr:rowOff>
    </xdr:to>
    <xdr:grpSp>
      <xdr:nvGrpSpPr>
        <xdr:cNvPr id="9" name="组合 8"/>
        <xdr:cNvGrpSpPr/>
      </xdr:nvGrpSpPr>
      <xdr:grpSpPr>
        <a:xfrm>
          <a:off x="8456930" y="5876290"/>
          <a:ext cx="1752600" cy="506095"/>
          <a:chOff x="13071" y="20706"/>
          <a:chExt cx="7705" cy="3388"/>
        </a:xfrm>
      </xdr:grpSpPr>
      <xdr:pic>
        <xdr:nvPicPr>
          <xdr:cNvPr id="10" name="图片 9"/>
          <xdr:cNvPicPr>
            <a:picLocks noChangeAspect="1"/>
          </xdr:cNvPicPr>
        </xdr:nvPicPr>
        <xdr:blipFill>
          <a:blip r:embed="rId6"/>
          <a:stretch>
            <a:fillRect/>
          </a:stretch>
        </xdr:blipFill>
        <xdr:spPr>
          <a:xfrm>
            <a:off x="15553" y="20741"/>
            <a:ext cx="2631" cy="329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1" name="图片 10"/>
          <xdr:cNvPicPr>
            <a:picLocks noChangeAspect="1"/>
          </xdr:cNvPicPr>
        </xdr:nvPicPr>
        <xdr:blipFill>
          <a:blip r:embed="rId7"/>
          <a:stretch>
            <a:fillRect/>
          </a:stretch>
        </xdr:blipFill>
        <xdr:spPr>
          <a:xfrm>
            <a:off x="18306" y="20727"/>
            <a:ext cx="2471" cy="329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2" name="图片 11"/>
          <xdr:cNvPicPr>
            <a:picLocks noChangeAspect="1"/>
          </xdr:cNvPicPr>
        </xdr:nvPicPr>
        <xdr:blipFill>
          <a:blip r:embed="rId8"/>
          <a:stretch>
            <a:fillRect/>
          </a:stretch>
        </xdr:blipFill>
        <xdr:spPr>
          <a:xfrm>
            <a:off x="13071" y="20706"/>
            <a:ext cx="2263" cy="3388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8</xdr:col>
      <xdr:colOff>140335</xdr:colOff>
      <xdr:row>32</xdr:row>
      <xdr:rowOff>26035</xdr:rowOff>
    </xdr:from>
    <xdr:to>
      <xdr:col>8</xdr:col>
      <xdr:colOff>3604895</xdr:colOff>
      <xdr:row>32</xdr:row>
      <xdr:rowOff>2155825</xdr:rowOff>
    </xdr:to>
    <xdr:grpSp>
      <xdr:nvGrpSpPr>
        <xdr:cNvPr id="13" name="组合 12"/>
        <xdr:cNvGrpSpPr/>
      </xdr:nvGrpSpPr>
      <xdr:grpSpPr>
        <a:xfrm>
          <a:off x="8396605" y="13778230"/>
          <a:ext cx="1812925" cy="1129665"/>
          <a:chOff x="12976" y="47631"/>
          <a:chExt cx="5456" cy="3354"/>
        </a:xfrm>
      </xdr:grpSpPr>
      <xdr:pic>
        <xdr:nvPicPr>
          <xdr:cNvPr id="14" name="图片 13"/>
          <xdr:cNvPicPr>
            <a:picLocks noChangeAspect="1"/>
          </xdr:cNvPicPr>
        </xdr:nvPicPr>
        <xdr:blipFill>
          <a:blip r:embed="rId9"/>
          <a:stretch>
            <a:fillRect/>
          </a:stretch>
        </xdr:blipFill>
        <xdr:spPr>
          <a:xfrm>
            <a:off x="12976" y="47631"/>
            <a:ext cx="2661" cy="3354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5" name="图片 14"/>
          <xdr:cNvPicPr>
            <a:picLocks noChangeAspect="1"/>
          </xdr:cNvPicPr>
        </xdr:nvPicPr>
        <xdr:blipFill>
          <a:blip r:embed="rId10"/>
          <a:stretch>
            <a:fillRect/>
          </a:stretch>
        </xdr:blipFill>
        <xdr:spPr>
          <a:xfrm>
            <a:off x="15694" y="47632"/>
            <a:ext cx="2738" cy="3353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8</xdr:col>
      <xdr:colOff>236855</xdr:colOff>
      <xdr:row>40</xdr:row>
      <xdr:rowOff>43815</xdr:rowOff>
    </xdr:from>
    <xdr:to>
      <xdr:col>8</xdr:col>
      <xdr:colOff>3328035</xdr:colOff>
      <xdr:row>40</xdr:row>
      <xdr:rowOff>2018665</xdr:rowOff>
    </xdr:to>
    <xdr:grpSp>
      <xdr:nvGrpSpPr>
        <xdr:cNvPr id="16" name="组合 15"/>
        <xdr:cNvGrpSpPr/>
      </xdr:nvGrpSpPr>
      <xdr:grpSpPr>
        <a:xfrm>
          <a:off x="8493125" y="18649950"/>
          <a:ext cx="1716405" cy="565785"/>
          <a:chOff x="13128" y="70059"/>
          <a:chExt cx="4868" cy="3110"/>
        </a:xfrm>
      </xdr:grpSpPr>
      <xdr:pic>
        <xdr:nvPicPr>
          <xdr:cNvPr id="17" name="图片 16"/>
          <xdr:cNvPicPr>
            <a:picLocks noChangeAspect="1"/>
          </xdr:cNvPicPr>
        </xdr:nvPicPr>
        <xdr:blipFill>
          <a:blip r:embed="rId11"/>
          <a:stretch>
            <a:fillRect/>
          </a:stretch>
        </xdr:blipFill>
        <xdr:spPr>
          <a:xfrm>
            <a:off x="13128" y="70059"/>
            <a:ext cx="2572" cy="3073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8" name="ID_CED2BDF5E01C4818A132383CA39AA0B2"/>
          <xdr:cNvPicPr>
            <a:picLocks noChangeAspect="1"/>
          </xdr:cNvPicPr>
        </xdr:nvPicPr>
        <xdr:blipFill>
          <a:blip r:embed="rId12"/>
          <a:stretch>
            <a:fillRect/>
          </a:stretch>
        </xdr:blipFill>
        <xdr:spPr>
          <a:xfrm>
            <a:off x="15754" y="70125"/>
            <a:ext cx="2243" cy="3044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O39"/>
  <sheetViews>
    <sheetView showGridLines="0" tabSelected="1" topLeftCell="A3" workbookViewId="0">
      <selection activeCell="K4" sqref="K4"/>
    </sheetView>
  </sheetViews>
  <sheetFormatPr defaultColWidth="8.725" defaultRowHeight="129" customHeight="1"/>
  <cols>
    <col min="1" max="1" width="4.125" style="38" customWidth="1"/>
    <col min="2" max="2" width="24.625" style="38" customWidth="1"/>
    <col min="3" max="3" width="8.125" style="38" customWidth="1"/>
    <col min="4" max="5" width="13.625" style="38" customWidth="1"/>
    <col min="6" max="6" width="9.125" style="38" customWidth="1"/>
    <col min="7" max="7" width="13" style="38" customWidth="1"/>
    <col min="8" max="8" width="40.625" style="39" customWidth="1"/>
    <col min="9" max="9" width="30.625" style="40" customWidth="1"/>
    <col min="10" max="10" width="42.625" style="38" customWidth="1"/>
    <col min="11" max="11" width="14.5" style="38" customWidth="1"/>
    <col min="12" max="12" width="15.25" style="38" customWidth="1"/>
    <col min="13" max="13" width="17.25" style="38" customWidth="1"/>
    <col min="14" max="15" width="12.625" style="38" customWidth="1"/>
    <col min="16" max="16384" width="8.725" style="38"/>
  </cols>
  <sheetData>
    <row r="1" s="38" customFormat="1" customHeight="1" spans="1:15">
      <c r="A1" s="41" t="s">
        <v>0</v>
      </c>
      <c r="B1" s="41"/>
      <c r="C1" s="41"/>
      <c r="D1" s="41"/>
      <c r="E1" s="41"/>
      <c r="F1" s="41"/>
      <c r="G1" s="41"/>
      <c r="H1" s="41"/>
      <c r="I1" s="41"/>
      <c r="J1" s="41"/>
      <c r="K1" s="41"/>
      <c r="L1" s="41"/>
      <c r="M1" s="41"/>
      <c r="N1" s="41"/>
      <c r="O1" s="41"/>
    </row>
    <row r="2" s="38" customFormat="1" customHeight="1" spans="1:15">
      <c r="A2" s="42" t="s">
        <v>1</v>
      </c>
      <c r="B2" s="42" t="s">
        <v>2</v>
      </c>
      <c r="C2" s="42" t="s">
        <v>3</v>
      </c>
      <c r="D2" s="42" t="s">
        <v>4</v>
      </c>
      <c r="E2" s="42" t="s">
        <v>5</v>
      </c>
      <c r="F2" s="42" t="s">
        <v>6</v>
      </c>
      <c r="G2" s="42" t="s">
        <v>7</v>
      </c>
      <c r="H2" s="42" t="s">
        <v>8</v>
      </c>
      <c r="I2" s="42" t="s">
        <v>9</v>
      </c>
      <c r="J2" s="42" t="s">
        <v>10</v>
      </c>
      <c r="K2" s="47" t="s">
        <v>11</v>
      </c>
      <c r="L2" s="47" t="s">
        <v>12</v>
      </c>
      <c r="M2" s="47" t="s">
        <v>13</v>
      </c>
      <c r="N2" s="47" t="s">
        <v>14</v>
      </c>
      <c r="O2" s="47" t="s">
        <v>15</v>
      </c>
    </row>
    <row r="3" s="38" customFormat="1" customHeight="1" spans="1:15">
      <c r="A3" s="43">
        <v>1</v>
      </c>
      <c r="B3" s="43" t="s">
        <v>16</v>
      </c>
      <c r="C3" s="43" t="s">
        <v>17</v>
      </c>
      <c r="D3" s="43" t="s">
        <v>18</v>
      </c>
      <c r="E3" s="43" t="s">
        <v>19</v>
      </c>
      <c r="F3" s="43" t="s">
        <v>20</v>
      </c>
      <c r="G3" s="43" t="s">
        <v>21</v>
      </c>
      <c r="H3" s="44" t="s">
        <v>22</v>
      </c>
      <c r="I3" s="43"/>
      <c r="J3" s="48" t="s">
        <v>23</v>
      </c>
      <c r="K3" s="49"/>
      <c r="L3" s="49"/>
      <c r="M3" s="49"/>
      <c r="N3" s="49"/>
      <c r="O3" s="49"/>
    </row>
    <row r="4" s="38" customFormat="1" customHeight="1" spans="1:15">
      <c r="A4" s="43">
        <v>2</v>
      </c>
      <c r="B4" s="43" t="s">
        <v>24</v>
      </c>
      <c r="C4" s="43" t="s">
        <v>17</v>
      </c>
      <c r="D4" s="43" t="s">
        <v>25</v>
      </c>
      <c r="E4" s="43" t="s">
        <v>19</v>
      </c>
      <c r="F4" s="43" t="s">
        <v>20</v>
      </c>
      <c r="G4" s="43" t="s">
        <v>26</v>
      </c>
      <c r="H4" s="44" t="s">
        <v>27</v>
      </c>
      <c r="I4" s="43" t="str">
        <f>_xlfn.DISPIMG("ID_599DDC5D939E406980CC27CCCD724312",1)</f>
        <v>=DISPIMG("ID_599DDC5D939E406980CC27CCCD724312",1)</v>
      </c>
      <c r="J4" s="48" t="s">
        <v>28</v>
      </c>
      <c r="K4" s="49"/>
      <c r="L4" s="49"/>
      <c r="M4" s="49"/>
      <c r="N4" s="49"/>
      <c r="O4" s="49"/>
    </row>
    <row r="5" s="38" customFormat="1" customHeight="1" spans="1:15">
      <c r="A5" s="43">
        <v>3</v>
      </c>
      <c r="B5" s="43" t="s">
        <v>29</v>
      </c>
      <c r="C5" s="43" t="s">
        <v>17</v>
      </c>
      <c r="D5" s="43" t="s">
        <v>30</v>
      </c>
      <c r="E5" s="43" t="s">
        <v>31</v>
      </c>
      <c r="F5" s="43" t="s">
        <v>20</v>
      </c>
      <c r="G5" s="43" t="s">
        <v>32</v>
      </c>
      <c r="H5" s="44" t="s">
        <v>33</v>
      </c>
      <c r="I5" s="43"/>
      <c r="J5" s="48" t="s">
        <v>34</v>
      </c>
      <c r="K5" s="49"/>
      <c r="L5" s="49"/>
      <c r="M5" s="49"/>
      <c r="N5" s="49"/>
      <c r="O5" s="49"/>
    </row>
    <row r="6" s="38" customFormat="1" customHeight="1" spans="1:15">
      <c r="A6" s="43">
        <v>4</v>
      </c>
      <c r="B6" s="43" t="s">
        <v>35</v>
      </c>
      <c r="C6" s="43" t="s">
        <v>17</v>
      </c>
      <c r="D6" s="43" t="s">
        <v>36</v>
      </c>
      <c r="E6" s="43" t="s">
        <v>37</v>
      </c>
      <c r="F6" s="43" t="s">
        <v>20</v>
      </c>
      <c r="G6" s="43" t="s">
        <v>38</v>
      </c>
      <c r="H6" s="44" t="s">
        <v>39</v>
      </c>
      <c r="I6" s="43" t="s">
        <v>40</v>
      </c>
      <c r="J6" s="48" t="s">
        <v>41</v>
      </c>
      <c r="K6" s="49"/>
      <c r="L6" s="49"/>
      <c r="M6" s="49"/>
      <c r="N6" s="49"/>
      <c r="O6" s="49"/>
    </row>
    <row r="7" s="38" customFormat="1" customHeight="1" spans="1:15">
      <c r="A7" s="43">
        <v>5</v>
      </c>
      <c r="B7" s="43" t="s">
        <v>42</v>
      </c>
      <c r="C7" s="43" t="s">
        <v>17</v>
      </c>
      <c r="D7" s="43" t="s">
        <v>43</v>
      </c>
      <c r="E7" s="43" t="s">
        <v>44</v>
      </c>
      <c r="F7" s="43" t="s">
        <v>20</v>
      </c>
      <c r="G7" s="43" t="s">
        <v>45</v>
      </c>
      <c r="H7" s="44" t="s">
        <v>46</v>
      </c>
      <c r="I7" s="43" t="str">
        <f>_xlfn.DISPIMG("ID_02FE238F361D4607A663CADBD82DF5BD",1)</f>
        <v>=DISPIMG("ID_02FE238F361D4607A663CADBD82DF5BD",1)</v>
      </c>
      <c r="J7" s="48" t="s">
        <v>47</v>
      </c>
      <c r="K7" s="49"/>
      <c r="L7" s="49"/>
      <c r="M7" s="49"/>
      <c r="N7" s="49"/>
      <c r="O7" s="49"/>
    </row>
    <row r="8" s="38" customFormat="1" customHeight="1" spans="1:15">
      <c r="A8" s="43">
        <v>6</v>
      </c>
      <c r="B8" s="43" t="s">
        <v>48</v>
      </c>
      <c r="C8" s="43" t="s">
        <v>17</v>
      </c>
      <c r="D8" s="43" t="s">
        <v>49</v>
      </c>
      <c r="E8" s="43" t="s">
        <v>44</v>
      </c>
      <c r="F8" s="43" t="s">
        <v>20</v>
      </c>
      <c r="G8" s="43" t="s">
        <v>50</v>
      </c>
      <c r="H8" s="44" t="s">
        <v>51</v>
      </c>
      <c r="I8" s="43" t="str">
        <f>_xlfn.DISPIMG("ID_B44F4A30E9104D12AED8F493339AFEA9",1)</f>
        <v>=DISPIMG("ID_B44F4A30E9104D12AED8F493339AFEA9",1)</v>
      </c>
      <c r="J8" s="48" t="s">
        <v>52</v>
      </c>
      <c r="K8" s="49"/>
      <c r="L8" s="49"/>
      <c r="M8" s="49"/>
      <c r="N8" s="49"/>
      <c r="O8" s="49"/>
    </row>
    <row r="9" s="38" customFormat="1" customHeight="1" spans="1:15">
      <c r="A9" s="43">
        <v>7</v>
      </c>
      <c r="B9" s="43" t="s">
        <v>53</v>
      </c>
      <c r="C9" s="43" t="s">
        <v>17</v>
      </c>
      <c r="D9" s="43" t="s">
        <v>54</v>
      </c>
      <c r="E9" s="43" t="s">
        <v>44</v>
      </c>
      <c r="F9" s="43" t="s">
        <v>20</v>
      </c>
      <c r="G9" s="43" t="s">
        <v>55</v>
      </c>
      <c r="H9" s="44" t="s">
        <v>56</v>
      </c>
      <c r="I9" s="43" t="str">
        <f>_xlfn.DISPIMG("ID_FAFB62552FA1431FB071766A304F3F49",1)</f>
        <v>=DISPIMG("ID_FAFB62552FA1431FB071766A304F3F49",1)</v>
      </c>
      <c r="J9" s="48" t="s">
        <v>57</v>
      </c>
      <c r="K9" s="49"/>
      <c r="L9" s="49"/>
      <c r="M9" s="49"/>
      <c r="N9" s="49"/>
      <c r="O9" s="49"/>
    </row>
    <row r="10" s="38" customFormat="1" customHeight="1" spans="1:15">
      <c r="A10" s="43">
        <v>8</v>
      </c>
      <c r="B10" s="43" t="s">
        <v>58</v>
      </c>
      <c r="C10" s="43" t="s">
        <v>17</v>
      </c>
      <c r="D10" s="43" t="s">
        <v>59</v>
      </c>
      <c r="E10" s="43" t="s">
        <v>31</v>
      </c>
      <c r="F10" s="43" t="s">
        <v>20</v>
      </c>
      <c r="G10" s="43" t="s">
        <v>60</v>
      </c>
      <c r="H10" s="44" t="s">
        <v>61</v>
      </c>
      <c r="I10" s="43"/>
      <c r="J10" s="48" t="s">
        <v>62</v>
      </c>
      <c r="K10" s="49"/>
      <c r="L10" s="49"/>
      <c r="M10" s="49"/>
      <c r="N10" s="49"/>
      <c r="O10" s="49"/>
    </row>
    <row r="11" s="38" customFormat="1" customHeight="1" spans="1:15">
      <c r="A11" s="43">
        <v>9</v>
      </c>
      <c r="B11" s="43" t="s">
        <v>63</v>
      </c>
      <c r="C11" s="43" t="s">
        <v>17</v>
      </c>
      <c r="D11" s="43" t="s">
        <v>64</v>
      </c>
      <c r="E11" s="43" t="s">
        <v>44</v>
      </c>
      <c r="F11" s="43" t="s">
        <v>20</v>
      </c>
      <c r="G11" s="43" t="s">
        <v>65</v>
      </c>
      <c r="H11" s="44" t="s">
        <v>66</v>
      </c>
      <c r="I11" s="43" t="str">
        <f>_xlfn.DISPIMG("ID_7B0BDA528F764539B0B568EF5D9B69D1",1)</f>
        <v>=DISPIMG("ID_7B0BDA528F764539B0B568EF5D9B69D1",1)</v>
      </c>
      <c r="J11" s="48" t="s">
        <v>67</v>
      </c>
      <c r="K11" s="49"/>
      <c r="L11" s="49"/>
      <c r="M11" s="49"/>
      <c r="N11" s="49"/>
      <c r="O11" s="49"/>
    </row>
    <row r="12" s="38" customFormat="1" customHeight="1" spans="1:15">
      <c r="A12" s="43">
        <v>10</v>
      </c>
      <c r="B12" s="43" t="s">
        <v>68</v>
      </c>
      <c r="C12" s="43" t="s">
        <v>17</v>
      </c>
      <c r="D12" s="43" t="s">
        <v>69</v>
      </c>
      <c r="E12" s="43" t="s">
        <v>31</v>
      </c>
      <c r="F12" s="43" t="s">
        <v>20</v>
      </c>
      <c r="G12" s="43" t="s">
        <v>70</v>
      </c>
      <c r="H12" s="44" t="s">
        <v>71</v>
      </c>
      <c r="I12" s="43" t="str">
        <f>_xlfn.DISPIMG("ID_027490F6888A4EE1BB1C6CCF2D30B133",1)</f>
        <v>=DISPIMG("ID_027490F6888A4EE1BB1C6CCF2D30B133",1)</v>
      </c>
      <c r="J12" s="48" t="s">
        <v>72</v>
      </c>
      <c r="K12" s="49"/>
      <c r="L12" s="49"/>
      <c r="M12" s="49"/>
      <c r="N12" s="49"/>
      <c r="O12" s="49"/>
    </row>
    <row r="13" s="38" customFormat="1" customHeight="1" spans="1:15">
      <c r="A13" s="43">
        <v>11</v>
      </c>
      <c r="B13" s="43" t="s">
        <v>73</v>
      </c>
      <c r="C13" s="43" t="s">
        <v>17</v>
      </c>
      <c r="D13" s="43" t="s">
        <v>74</v>
      </c>
      <c r="E13" s="43" t="s">
        <v>44</v>
      </c>
      <c r="F13" s="43" t="s">
        <v>20</v>
      </c>
      <c r="G13" s="43" t="s">
        <v>75</v>
      </c>
      <c r="H13" s="44" t="s">
        <v>76</v>
      </c>
      <c r="I13" s="43" t="s">
        <v>40</v>
      </c>
      <c r="J13" s="48" t="s">
        <v>41</v>
      </c>
      <c r="K13" s="49"/>
      <c r="L13" s="49"/>
      <c r="M13" s="49"/>
      <c r="N13" s="49"/>
      <c r="O13" s="49"/>
    </row>
    <row r="14" s="38" customFormat="1" customHeight="1" spans="1:15">
      <c r="A14" s="43">
        <v>12</v>
      </c>
      <c r="B14" s="43" t="s">
        <v>77</v>
      </c>
      <c r="C14" s="43" t="s">
        <v>17</v>
      </c>
      <c r="D14" s="43" t="s">
        <v>78</v>
      </c>
      <c r="E14" s="43" t="s">
        <v>44</v>
      </c>
      <c r="F14" s="43" t="s">
        <v>20</v>
      </c>
      <c r="G14" s="43" t="s">
        <v>79</v>
      </c>
      <c r="H14" s="44" t="s">
        <v>80</v>
      </c>
      <c r="I14" s="43" t="str">
        <f>_xlfn.DISPIMG("ID_06175163C858414A8AF6D3AFD0E78FF5",1)</f>
        <v>=DISPIMG("ID_06175163C858414A8AF6D3AFD0E78FF5",1)</v>
      </c>
      <c r="J14" s="48" t="s">
        <v>81</v>
      </c>
      <c r="K14" s="49"/>
      <c r="L14" s="49"/>
      <c r="M14" s="49"/>
      <c r="N14" s="49"/>
      <c r="O14" s="49"/>
    </row>
    <row r="15" s="38" customFormat="1" customHeight="1" spans="1:15">
      <c r="A15" s="43">
        <v>13</v>
      </c>
      <c r="B15" s="43" t="s">
        <v>82</v>
      </c>
      <c r="C15" s="43" t="s">
        <v>17</v>
      </c>
      <c r="D15" s="43" t="s">
        <v>83</v>
      </c>
      <c r="E15" s="43" t="s">
        <v>44</v>
      </c>
      <c r="F15" s="43" t="s">
        <v>20</v>
      </c>
      <c r="G15" s="43" t="s">
        <v>84</v>
      </c>
      <c r="H15" s="44" t="s">
        <v>85</v>
      </c>
      <c r="I15" s="43" t="str">
        <f>_xlfn.DISPIMG("ID_E7D51AD7A52946B2832C7076D1636912",1)</f>
        <v>=DISPIMG("ID_E7D51AD7A52946B2832C7076D1636912",1)</v>
      </c>
      <c r="J15" s="48" t="s">
        <v>86</v>
      </c>
      <c r="K15" s="49"/>
      <c r="L15" s="49"/>
      <c r="M15" s="49"/>
      <c r="N15" s="49"/>
      <c r="O15" s="49"/>
    </row>
    <row r="16" s="38" customFormat="1" customHeight="1" spans="1:15">
      <c r="A16" s="43">
        <v>14</v>
      </c>
      <c r="B16" s="43" t="s">
        <v>87</v>
      </c>
      <c r="C16" s="43" t="s">
        <v>17</v>
      </c>
      <c r="D16" s="43" t="s">
        <v>88</v>
      </c>
      <c r="E16" s="43" t="s">
        <v>31</v>
      </c>
      <c r="F16" s="43" t="s">
        <v>20</v>
      </c>
      <c r="G16" s="43" t="s">
        <v>70</v>
      </c>
      <c r="H16" s="44" t="s">
        <v>89</v>
      </c>
      <c r="I16" s="43" t="s">
        <v>40</v>
      </c>
      <c r="J16" s="48" t="s">
        <v>90</v>
      </c>
      <c r="K16" s="49"/>
      <c r="L16" s="49"/>
      <c r="M16" s="49"/>
      <c r="N16" s="49"/>
      <c r="O16" s="49"/>
    </row>
    <row r="17" s="38" customFormat="1" customHeight="1" spans="1:15">
      <c r="A17" s="43">
        <v>15</v>
      </c>
      <c r="B17" s="43" t="s">
        <v>91</v>
      </c>
      <c r="C17" s="43" t="s">
        <v>17</v>
      </c>
      <c r="D17" s="43" t="s">
        <v>92</v>
      </c>
      <c r="E17" s="43" t="s">
        <v>31</v>
      </c>
      <c r="F17" s="43" t="s">
        <v>20</v>
      </c>
      <c r="G17" s="43" t="s">
        <v>93</v>
      </c>
      <c r="H17" s="44" t="s">
        <v>94</v>
      </c>
      <c r="I17" s="43" t="str">
        <f>_xlfn.DISPIMG("ID_FA36FDD498F940CB8BFC3E875EE194CB",1)</f>
        <v>=DISPIMG("ID_FA36FDD498F940CB8BFC3E875EE194CB",1)</v>
      </c>
      <c r="J17" s="48" t="s">
        <v>95</v>
      </c>
      <c r="K17" s="49"/>
      <c r="L17" s="49"/>
      <c r="M17" s="49"/>
      <c r="N17" s="49"/>
      <c r="O17" s="49"/>
    </row>
    <row r="18" s="38" customFormat="1" customHeight="1" spans="1:15">
      <c r="A18" s="43">
        <v>16</v>
      </c>
      <c r="B18" s="43" t="s">
        <v>96</v>
      </c>
      <c r="C18" s="43" t="s">
        <v>17</v>
      </c>
      <c r="D18" s="43" t="s">
        <v>97</v>
      </c>
      <c r="E18" s="43" t="s">
        <v>44</v>
      </c>
      <c r="F18" s="43" t="s">
        <v>98</v>
      </c>
      <c r="G18" s="43" t="s">
        <v>99</v>
      </c>
      <c r="H18" s="44" t="s">
        <v>100</v>
      </c>
      <c r="I18" s="43"/>
      <c r="J18" s="48" t="s">
        <v>101</v>
      </c>
      <c r="K18" s="49"/>
      <c r="L18" s="49"/>
      <c r="M18" s="49"/>
      <c r="N18" s="49"/>
      <c r="O18" s="49"/>
    </row>
    <row r="19" s="38" customFormat="1" customHeight="1" spans="1:15">
      <c r="A19" s="43">
        <v>17</v>
      </c>
      <c r="B19" s="43" t="s">
        <v>102</v>
      </c>
      <c r="C19" s="43" t="s">
        <v>17</v>
      </c>
      <c r="D19" s="43" t="s">
        <v>103</v>
      </c>
      <c r="E19" s="43" t="s">
        <v>44</v>
      </c>
      <c r="F19" s="43" t="s">
        <v>98</v>
      </c>
      <c r="G19" s="43" t="s">
        <v>104</v>
      </c>
      <c r="H19" s="44" t="s">
        <v>105</v>
      </c>
      <c r="I19" s="43" t="str">
        <f>_xlfn.DISPIMG("ID_D9279B278490400BA628733C756C02EF",1)</f>
        <v>=DISPIMG("ID_D9279B278490400BA628733C756C02EF",1)</v>
      </c>
      <c r="J19" s="48" t="s">
        <v>106</v>
      </c>
      <c r="K19" s="49"/>
      <c r="L19" s="49"/>
      <c r="M19" s="49"/>
      <c r="N19" s="49"/>
      <c r="O19" s="49"/>
    </row>
    <row r="20" s="38" customFormat="1" customHeight="1" spans="1:15">
      <c r="A20" s="43">
        <v>18</v>
      </c>
      <c r="B20" s="43" t="s">
        <v>107</v>
      </c>
      <c r="C20" s="43" t="s">
        <v>17</v>
      </c>
      <c r="D20" s="43" t="s">
        <v>108</v>
      </c>
      <c r="E20" s="43" t="s">
        <v>44</v>
      </c>
      <c r="F20" s="43" t="s">
        <v>98</v>
      </c>
      <c r="G20" s="43" t="s">
        <v>109</v>
      </c>
      <c r="H20" s="44" t="s">
        <v>110</v>
      </c>
      <c r="I20" s="43" t="str">
        <f>_xlfn.DISPIMG("ID_AB647CB4249F4FB7AB1BBDC99374DE0C",1)</f>
        <v>=DISPIMG("ID_AB647CB4249F4FB7AB1BBDC99374DE0C",1)</v>
      </c>
      <c r="J20" s="48" t="s">
        <v>111</v>
      </c>
      <c r="K20" s="49"/>
      <c r="L20" s="49"/>
      <c r="M20" s="49"/>
      <c r="N20" s="49"/>
      <c r="O20" s="49"/>
    </row>
    <row r="21" s="38" customFormat="1" customHeight="1" spans="1:15">
      <c r="A21" s="43">
        <v>19</v>
      </c>
      <c r="B21" s="43" t="s">
        <v>112</v>
      </c>
      <c r="C21" s="43" t="s">
        <v>17</v>
      </c>
      <c r="D21" s="43" t="s">
        <v>113</v>
      </c>
      <c r="E21" s="43" t="s">
        <v>44</v>
      </c>
      <c r="F21" s="43" t="s">
        <v>98</v>
      </c>
      <c r="G21" s="43" t="s">
        <v>104</v>
      </c>
      <c r="H21" s="44" t="s">
        <v>114</v>
      </c>
      <c r="I21" s="43" t="str">
        <f>_xlfn.DISPIMG("ID_43048171DAE941A6B7B6458F54DEEEC8",1)</f>
        <v>=DISPIMG("ID_43048171DAE941A6B7B6458F54DEEEC8",1)</v>
      </c>
      <c r="J21" s="48" t="s">
        <v>115</v>
      </c>
      <c r="K21" s="49"/>
      <c r="L21" s="49"/>
      <c r="M21" s="49"/>
      <c r="N21" s="49"/>
      <c r="O21" s="49"/>
    </row>
    <row r="22" s="38" customFormat="1" customHeight="1" spans="1:15">
      <c r="A22" s="43">
        <v>20</v>
      </c>
      <c r="B22" s="43" t="s">
        <v>116</v>
      </c>
      <c r="C22" s="43" t="s">
        <v>17</v>
      </c>
      <c r="D22" s="43" t="s">
        <v>117</v>
      </c>
      <c r="E22" s="43" t="s">
        <v>44</v>
      </c>
      <c r="F22" s="43" t="s">
        <v>98</v>
      </c>
      <c r="G22" s="43" t="s">
        <v>118</v>
      </c>
      <c r="H22" s="44" t="s">
        <v>114</v>
      </c>
      <c r="I22" s="43" t="str">
        <f>_xlfn.DISPIMG("ID_5D8D4395B4914F27BB716D9674765E0C",1)</f>
        <v>=DISPIMG("ID_5D8D4395B4914F27BB716D9674765E0C",1)</v>
      </c>
      <c r="J22" s="48" t="s">
        <v>115</v>
      </c>
      <c r="K22" s="49"/>
      <c r="L22" s="49"/>
      <c r="M22" s="49"/>
      <c r="N22" s="49"/>
      <c r="O22" s="49"/>
    </row>
    <row r="23" s="38" customFormat="1" customHeight="1" spans="1:15">
      <c r="A23" s="43">
        <v>21</v>
      </c>
      <c r="B23" s="43" t="s">
        <v>119</v>
      </c>
      <c r="C23" s="43" t="s">
        <v>17</v>
      </c>
      <c r="D23" s="43" t="s">
        <v>120</v>
      </c>
      <c r="E23" s="43" t="s">
        <v>44</v>
      </c>
      <c r="F23" s="43" t="s">
        <v>98</v>
      </c>
      <c r="G23" s="43" t="s">
        <v>121</v>
      </c>
      <c r="H23" s="44" t="s">
        <v>122</v>
      </c>
      <c r="I23" s="43"/>
      <c r="J23" s="48" t="s">
        <v>123</v>
      </c>
      <c r="K23" s="49"/>
      <c r="L23" s="49"/>
      <c r="M23" s="49"/>
      <c r="N23" s="49"/>
      <c r="O23" s="49"/>
    </row>
    <row r="24" s="38" customFormat="1" customHeight="1" spans="1:15">
      <c r="A24" s="43">
        <v>22</v>
      </c>
      <c r="B24" s="43" t="s">
        <v>124</v>
      </c>
      <c r="C24" s="43" t="s">
        <v>17</v>
      </c>
      <c r="D24" s="43" t="s">
        <v>125</v>
      </c>
      <c r="E24" s="43" t="s">
        <v>44</v>
      </c>
      <c r="F24" s="43" t="s">
        <v>98</v>
      </c>
      <c r="G24" s="43" t="s">
        <v>118</v>
      </c>
      <c r="H24" s="44" t="s">
        <v>126</v>
      </c>
      <c r="I24" s="43" t="str">
        <f>_xlfn.DISPIMG("ID_166114C2C4364A8C92FB70B9194E54C6",1)</f>
        <v>=DISPIMG("ID_166114C2C4364A8C92FB70B9194E54C6",1)</v>
      </c>
      <c r="J24" s="48" t="s">
        <v>127</v>
      </c>
      <c r="K24" s="49"/>
      <c r="L24" s="49"/>
      <c r="M24" s="49"/>
      <c r="N24" s="49"/>
      <c r="O24" s="49"/>
    </row>
    <row r="25" s="38" customFormat="1" customHeight="1" spans="1:15">
      <c r="A25" s="43">
        <v>23</v>
      </c>
      <c r="B25" s="43" t="s">
        <v>128</v>
      </c>
      <c r="C25" s="43" t="s">
        <v>17</v>
      </c>
      <c r="D25" s="43" t="s">
        <v>129</v>
      </c>
      <c r="E25" s="43" t="s">
        <v>44</v>
      </c>
      <c r="F25" s="43" t="s">
        <v>20</v>
      </c>
      <c r="G25" s="43" t="s">
        <v>130</v>
      </c>
      <c r="H25" s="44" t="s">
        <v>131</v>
      </c>
      <c r="I25" s="43" t="str">
        <f>_xlfn.DISPIMG("ID_F8C43CC365904C28AD5EE84593CE0411",1)</f>
        <v>=DISPIMG("ID_F8C43CC365904C28AD5EE84593CE0411",1)</v>
      </c>
      <c r="J25" s="48" t="s">
        <v>132</v>
      </c>
      <c r="K25" s="49"/>
      <c r="L25" s="49"/>
      <c r="M25" s="49"/>
      <c r="N25" s="49"/>
      <c r="O25" s="49"/>
    </row>
    <row r="26" s="38" customFormat="1" customHeight="1" spans="1:15">
      <c r="A26" s="43">
        <v>24</v>
      </c>
      <c r="B26" s="43" t="s">
        <v>133</v>
      </c>
      <c r="C26" s="43" t="s">
        <v>17</v>
      </c>
      <c r="D26" s="43" t="s">
        <v>134</v>
      </c>
      <c r="E26" s="43" t="s">
        <v>44</v>
      </c>
      <c r="F26" s="43" t="s">
        <v>98</v>
      </c>
      <c r="G26" s="43" t="s">
        <v>135</v>
      </c>
      <c r="H26" s="44" t="s">
        <v>136</v>
      </c>
      <c r="I26" s="43" t="str">
        <f>_xlfn.DISPIMG("ID_595CE4CD587544FC9A189F7CE406C7EA",1)</f>
        <v>=DISPIMG("ID_595CE4CD587544FC9A189F7CE406C7EA",1)</v>
      </c>
      <c r="J26" s="48" t="s">
        <v>137</v>
      </c>
      <c r="K26" s="49"/>
      <c r="L26" s="49"/>
      <c r="M26" s="49"/>
      <c r="N26" s="49"/>
      <c r="O26" s="49"/>
    </row>
    <row r="27" s="38" customFormat="1" customHeight="1" spans="1:15">
      <c r="A27" s="43">
        <v>25</v>
      </c>
      <c r="B27" s="45" t="s">
        <v>138</v>
      </c>
      <c r="C27" s="46" t="s">
        <v>17</v>
      </c>
      <c r="D27" s="45" t="s">
        <v>139</v>
      </c>
      <c r="E27" s="45" t="s">
        <v>44</v>
      </c>
      <c r="F27" s="46" t="s">
        <v>20</v>
      </c>
      <c r="G27" s="45" t="s">
        <v>140</v>
      </c>
      <c r="H27" s="44" t="s">
        <v>141</v>
      </c>
      <c r="I27" s="46"/>
      <c r="J27" s="50" t="s">
        <v>142</v>
      </c>
      <c r="K27" s="49"/>
      <c r="L27" s="49"/>
      <c r="M27" s="49"/>
      <c r="N27" s="49"/>
      <c r="O27" s="49"/>
    </row>
    <row r="28" s="38" customFormat="1" customHeight="1" spans="1:15">
      <c r="A28" s="43">
        <v>26</v>
      </c>
      <c r="B28" s="45" t="s">
        <v>143</v>
      </c>
      <c r="C28" s="46" t="s">
        <v>144</v>
      </c>
      <c r="D28" s="45" t="s">
        <v>145</v>
      </c>
      <c r="E28" s="45" t="s">
        <v>44</v>
      </c>
      <c r="F28" s="46" t="s">
        <v>146</v>
      </c>
      <c r="G28" s="45" t="s">
        <v>147</v>
      </c>
      <c r="H28" s="44" t="s">
        <v>148</v>
      </c>
      <c r="I28" s="46" t="str">
        <f>_xlfn.DISPIMG("ID_8EE9636CC20246A99B5238862FD156A6",1)</f>
        <v>=DISPIMG("ID_8EE9636CC20246A99B5238862FD156A6",1)</v>
      </c>
      <c r="J28" s="50" t="s">
        <v>149</v>
      </c>
      <c r="K28" s="49"/>
      <c r="L28" s="49"/>
      <c r="M28" s="49"/>
      <c r="N28" s="49"/>
      <c r="O28" s="49"/>
    </row>
    <row r="29" s="38" customFormat="1" customHeight="1" spans="1:15">
      <c r="A29" s="43">
        <v>27</v>
      </c>
      <c r="B29" s="45" t="s">
        <v>150</v>
      </c>
      <c r="C29" s="46" t="s">
        <v>17</v>
      </c>
      <c r="D29" s="45" t="s">
        <v>151</v>
      </c>
      <c r="E29" s="45" t="s">
        <v>44</v>
      </c>
      <c r="F29" s="46" t="s">
        <v>146</v>
      </c>
      <c r="G29" s="45" t="s">
        <v>152</v>
      </c>
      <c r="H29" s="44" t="s">
        <v>153</v>
      </c>
      <c r="I29" s="46" t="str">
        <f>_xlfn.DISPIMG("ID_A111A82F1FEC4D089DA996AC8D4A9C10",1)</f>
        <v>=DISPIMG("ID_A111A82F1FEC4D089DA996AC8D4A9C10",1)</v>
      </c>
      <c r="J29" s="50" t="s">
        <v>154</v>
      </c>
      <c r="K29" s="49"/>
      <c r="L29" s="49"/>
      <c r="M29" s="49"/>
      <c r="N29" s="49"/>
      <c r="O29" s="49"/>
    </row>
    <row r="30" s="38" customFormat="1" customHeight="1" spans="1:15">
      <c r="A30" s="43">
        <v>28</v>
      </c>
      <c r="B30" s="45" t="s">
        <v>155</v>
      </c>
      <c r="C30" s="46" t="s">
        <v>17</v>
      </c>
      <c r="D30" s="45" t="s">
        <v>156</v>
      </c>
      <c r="E30" s="45" t="s">
        <v>44</v>
      </c>
      <c r="F30" s="46" t="s">
        <v>146</v>
      </c>
      <c r="G30" s="45" t="s">
        <v>157</v>
      </c>
      <c r="H30" s="44" t="s">
        <v>158</v>
      </c>
      <c r="I30" s="46"/>
      <c r="J30" s="50" t="s">
        <v>159</v>
      </c>
      <c r="K30" s="49"/>
      <c r="L30" s="49"/>
      <c r="M30" s="49"/>
      <c r="N30" s="49"/>
      <c r="O30" s="49"/>
    </row>
    <row r="31" s="38" customFormat="1" customHeight="1" spans="1:15">
      <c r="A31" s="43">
        <v>29</v>
      </c>
      <c r="B31" s="45" t="s">
        <v>160</v>
      </c>
      <c r="C31" s="46" t="s">
        <v>161</v>
      </c>
      <c r="D31" s="45" t="s">
        <v>162</v>
      </c>
      <c r="E31" s="45" t="s">
        <v>44</v>
      </c>
      <c r="F31" s="46" t="s">
        <v>146</v>
      </c>
      <c r="G31" s="45" t="s">
        <v>147</v>
      </c>
      <c r="H31" s="44" t="s">
        <v>163</v>
      </c>
      <c r="I31" s="46" t="str">
        <f>_xlfn.DISPIMG("ID_93A0FBEBEB3B4FF9B1EECE8626B01E6E",1)</f>
        <v>=DISPIMG("ID_93A0FBEBEB3B4FF9B1EECE8626B01E6E",1)</v>
      </c>
      <c r="J31" s="50" t="s">
        <v>164</v>
      </c>
      <c r="K31" s="49"/>
      <c r="L31" s="49"/>
      <c r="M31" s="49"/>
      <c r="N31" s="49"/>
      <c r="O31" s="49"/>
    </row>
    <row r="32" s="38" customFormat="1" customHeight="1" spans="1:15">
      <c r="A32" s="43">
        <v>30</v>
      </c>
      <c r="B32" s="45" t="s">
        <v>165</v>
      </c>
      <c r="C32" s="46" t="s">
        <v>17</v>
      </c>
      <c r="D32" s="45" t="s">
        <v>166</v>
      </c>
      <c r="E32" s="45" t="s">
        <v>44</v>
      </c>
      <c r="F32" s="46" t="s">
        <v>98</v>
      </c>
      <c r="G32" s="45" t="s">
        <v>167</v>
      </c>
      <c r="H32" s="44" t="s">
        <v>168</v>
      </c>
      <c r="I32" s="46" t="str">
        <f>_xlfn.DISPIMG("ID_3795B776CCA249538FA09AE2383DBAAA",1)</f>
        <v>=DISPIMG("ID_3795B776CCA249538FA09AE2383DBAAA",1)</v>
      </c>
      <c r="J32" s="50" t="s">
        <v>169</v>
      </c>
      <c r="K32" s="49"/>
      <c r="L32" s="49"/>
      <c r="M32" s="49"/>
      <c r="N32" s="49"/>
      <c r="O32" s="49"/>
    </row>
    <row r="33" s="38" customFormat="1" customHeight="1" spans="1:15">
      <c r="A33" s="43">
        <v>31</v>
      </c>
      <c r="B33" s="45" t="s">
        <v>170</v>
      </c>
      <c r="C33" s="46" t="s">
        <v>17</v>
      </c>
      <c r="D33" s="45" t="s">
        <v>171</v>
      </c>
      <c r="E33" s="45" t="s">
        <v>44</v>
      </c>
      <c r="F33" s="46" t="s">
        <v>20</v>
      </c>
      <c r="G33" s="45" t="s">
        <v>172</v>
      </c>
      <c r="H33" s="44" t="s">
        <v>173</v>
      </c>
      <c r="I33" s="46"/>
      <c r="J33" s="50" t="s">
        <v>174</v>
      </c>
      <c r="K33" s="49"/>
      <c r="L33" s="49"/>
      <c r="M33" s="49"/>
      <c r="N33" s="49"/>
      <c r="O33" s="49"/>
    </row>
    <row r="34" s="38" customFormat="1" customHeight="1" spans="1:15">
      <c r="A34" s="43">
        <v>32</v>
      </c>
      <c r="B34" s="45" t="s">
        <v>175</v>
      </c>
      <c r="C34" s="46" t="s">
        <v>17</v>
      </c>
      <c r="D34" s="45" t="s">
        <v>176</v>
      </c>
      <c r="E34" s="45" t="s">
        <v>44</v>
      </c>
      <c r="F34" s="46" t="s">
        <v>98</v>
      </c>
      <c r="G34" s="45" t="s">
        <v>177</v>
      </c>
      <c r="H34" s="44" t="s">
        <v>178</v>
      </c>
      <c r="I34" s="46" t="str">
        <f>_xlfn.DISPIMG("ID_389E521A4476472AAC4A76E86D453620",1)</f>
        <v>=DISPIMG("ID_389E521A4476472AAC4A76E86D453620",1)</v>
      </c>
      <c r="J34" s="50" t="s">
        <v>179</v>
      </c>
      <c r="K34" s="49"/>
      <c r="L34" s="49"/>
      <c r="M34" s="49"/>
      <c r="N34" s="49"/>
      <c r="O34" s="49"/>
    </row>
    <row r="35" s="38" customFormat="1" customHeight="1" spans="1:15">
      <c r="A35" s="43">
        <v>33</v>
      </c>
      <c r="B35" s="45" t="s">
        <v>180</v>
      </c>
      <c r="C35" s="46" t="s">
        <v>17</v>
      </c>
      <c r="D35" s="45" t="s">
        <v>181</v>
      </c>
      <c r="E35" s="45" t="s">
        <v>44</v>
      </c>
      <c r="F35" s="46" t="s">
        <v>98</v>
      </c>
      <c r="G35" s="45" t="s">
        <v>177</v>
      </c>
      <c r="H35" s="44" t="s">
        <v>182</v>
      </c>
      <c r="I35" s="46" t="str">
        <f>_xlfn.DISPIMG("ID_1387D7800C46474FABD83174907D69D7",1)</f>
        <v>=DISPIMG("ID_1387D7800C46474FABD83174907D69D7",1)</v>
      </c>
      <c r="J35" s="50" t="s">
        <v>183</v>
      </c>
      <c r="K35" s="49"/>
      <c r="L35" s="49"/>
      <c r="M35" s="49"/>
      <c r="N35" s="49"/>
      <c r="O35" s="49"/>
    </row>
    <row r="36" s="38" customFormat="1" customHeight="1" spans="1:15">
      <c r="A36" s="43">
        <v>34</v>
      </c>
      <c r="B36" s="45" t="s">
        <v>184</v>
      </c>
      <c r="C36" s="46" t="s">
        <v>17</v>
      </c>
      <c r="D36" s="45" t="s">
        <v>185</v>
      </c>
      <c r="E36" s="45" t="s">
        <v>44</v>
      </c>
      <c r="F36" s="46" t="s">
        <v>98</v>
      </c>
      <c r="G36" s="45" t="s">
        <v>186</v>
      </c>
      <c r="H36" s="44" t="s">
        <v>187</v>
      </c>
      <c r="I36" s="46" t="str">
        <f>_xlfn.DISPIMG("ID_D5C23B984438452E9EE3979531469B7A",1)</f>
        <v>=DISPIMG("ID_D5C23B984438452E9EE3979531469B7A",1)</v>
      </c>
      <c r="J36" s="50" t="s">
        <v>188</v>
      </c>
      <c r="K36" s="49"/>
      <c r="L36" s="49"/>
      <c r="M36" s="49"/>
      <c r="N36" s="49"/>
      <c r="O36" s="49"/>
    </row>
    <row r="37" s="38" customFormat="1" customHeight="1" spans="1:15">
      <c r="A37" s="43">
        <v>35</v>
      </c>
      <c r="B37" s="45" t="s">
        <v>189</v>
      </c>
      <c r="C37" s="46" t="s">
        <v>17</v>
      </c>
      <c r="D37" s="45" t="s">
        <v>190</v>
      </c>
      <c r="E37" s="45" t="s">
        <v>44</v>
      </c>
      <c r="F37" s="46" t="s">
        <v>98</v>
      </c>
      <c r="G37" s="45" t="s">
        <v>191</v>
      </c>
      <c r="H37" s="44" t="s">
        <v>192</v>
      </c>
      <c r="I37" s="46"/>
      <c r="J37" s="50" t="s">
        <v>193</v>
      </c>
      <c r="K37" s="49"/>
      <c r="L37" s="49"/>
      <c r="M37" s="49"/>
      <c r="N37" s="49"/>
      <c r="O37" s="49"/>
    </row>
    <row r="38" s="38" customFormat="1" customHeight="1" spans="1:15">
      <c r="A38" s="43">
        <v>36</v>
      </c>
      <c r="B38" s="45" t="s">
        <v>194</v>
      </c>
      <c r="C38" s="46" t="s">
        <v>17</v>
      </c>
      <c r="D38" s="45" t="s">
        <v>195</v>
      </c>
      <c r="E38" s="45" t="s">
        <v>44</v>
      </c>
      <c r="F38" s="46" t="s">
        <v>98</v>
      </c>
      <c r="G38" s="45" t="s">
        <v>196</v>
      </c>
      <c r="H38" s="44" t="s">
        <v>197</v>
      </c>
      <c r="I38" s="46" t="str">
        <f>_xlfn.DISPIMG("ID_80F1409915524CDEA911DD576CB59E12",1)</f>
        <v>=DISPIMG("ID_80F1409915524CDEA911DD576CB59E12",1)</v>
      </c>
      <c r="J38" s="50" t="s">
        <v>198</v>
      </c>
      <c r="K38" s="49"/>
      <c r="L38" s="49"/>
      <c r="M38" s="49"/>
      <c r="N38" s="49"/>
      <c r="O38" s="49"/>
    </row>
    <row r="39" s="38" customFormat="1" customHeight="1" spans="1:15">
      <c r="A39" s="43">
        <v>37</v>
      </c>
      <c r="B39" s="45" t="s">
        <v>199</v>
      </c>
      <c r="C39" s="46" t="s">
        <v>17</v>
      </c>
      <c r="D39" s="45" t="s">
        <v>200</v>
      </c>
      <c r="E39" s="45" t="s">
        <v>44</v>
      </c>
      <c r="F39" s="46" t="s">
        <v>20</v>
      </c>
      <c r="G39" s="45" t="s">
        <v>201</v>
      </c>
      <c r="H39" s="44" t="s">
        <v>202</v>
      </c>
      <c r="I39" s="46"/>
      <c r="J39" s="50" t="s">
        <v>203</v>
      </c>
      <c r="K39" s="49"/>
      <c r="L39" s="49"/>
      <c r="M39" s="49"/>
      <c r="N39" s="49"/>
      <c r="O39" s="49"/>
    </row>
  </sheetData>
  <mergeCells count="1">
    <mergeCell ref="A1:O1"/>
  </mergeCells>
  <dataValidations count="1">
    <dataValidation type="list" allowBlank="1" showInputMessage="1" showErrorMessage="1" sqref="F3:F39">
      <formula1>"化学类,机电类,其他类, "</formula1>
    </dataValidation>
  </dataValidations>
  <pageMargins left="0.751388888888889" right="0.751388888888889" top="1" bottom="1" header="0.5" footer="0.5"/>
  <pageSetup paperSize="8" scale="71" fitToHeight="0" orientation="landscape" horizontalDpi="600"/>
  <headerFooter>
    <oddFooter>&amp;C第 &amp;P 页，共 &amp;N 页</oddFooter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65"/>
  <sheetViews>
    <sheetView workbookViewId="0">
      <selection activeCell="E11" sqref="E11"/>
    </sheetView>
  </sheetViews>
  <sheetFormatPr defaultColWidth="9" defaultRowHeight="13.5"/>
  <cols>
    <col min="1" max="1" width="9" style="36"/>
  </cols>
  <sheetData>
    <row r="1" spans="1:1">
      <c r="A1" s="37">
        <v>1.1</v>
      </c>
    </row>
    <row r="2" spans="1:1">
      <c r="A2" s="37">
        <v>1.2</v>
      </c>
    </row>
    <row r="3" spans="1:1">
      <c r="A3" s="37">
        <v>2.1</v>
      </c>
    </row>
    <row r="4" spans="1:1">
      <c r="A4" s="37">
        <v>2.2</v>
      </c>
    </row>
    <row r="5" spans="1:1">
      <c r="A5" s="37">
        <v>2.3</v>
      </c>
    </row>
    <row r="6" spans="1:1">
      <c r="A6" s="37">
        <v>2.4</v>
      </c>
    </row>
    <row r="7" spans="1:1">
      <c r="A7" s="37" t="s">
        <v>204</v>
      </c>
    </row>
    <row r="8" spans="1:1">
      <c r="A8" s="37" t="s">
        <v>205</v>
      </c>
    </row>
    <row r="9" spans="1:1">
      <c r="A9" s="37" t="s">
        <v>206</v>
      </c>
    </row>
    <row r="10" spans="1:1">
      <c r="A10" s="37" t="s">
        <v>207</v>
      </c>
    </row>
    <row r="11" spans="1:1">
      <c r="A11" s="37" t="s">
        <v>208</v>
      </c>
    </row>
    <row r="12" spans="1:1">
      <c r="A12" s="37" t="s">
        <v>209</v>
      </c>
    </row>
    <row r="13" spans="1:1">
      <c r="A13" s="37" t="s">
        <v>210</v>
      </c>
    </row>
    <row r="14" spans="1:1">
      <c r="A14" s="37" t="s">
        <v>211</v>
      </c>
    </row>
    <row r="15" spans="1:1">
      <c r="A15" s="37" t="s">
        <v>212</v>
      </c>
    </row>
    <row r="16" spans="1:1">
      <c r="A16" s="37" t="s">
        <v>213</v>
      </c>
    </row>
    <row r="17" spans="1:1">
      <c r="A17" s="37" t="s">
        <v>214</v>
      </c>
    </row>
    <row r="18" spans="1:1">
      <c r="A18" s="37" t="s">
        <v>215</v>
      </c>
    </row>
    <row r="19" spans="1:1">
      <c r="A19" s="37" t="s">
        <v>216</v>
      </c>
    </row>
    <row r="20" spans="1:1">
      <c r="A20" s="37" t="s">
        <v>217</v>
      </c>
    </row>
    <row r="21" spans="1:1">
      <c r="A21" s="37" t="s">
        <v>218</v>
      </c>
    </row>
    <row r="22" spans="1:1">
      <c r="A22" s="37" t="s">
        <v>219</v>
      </c>
    </row>
    <row r="23" spans="1:1">
      <c r="A23" s="37" t="s">
        <v>220</v>
      </c>
    </row>
    <row r="24" spans="1:1">
      <c r="A24" s="37" t="s">
        <v>221</v>
      </c>
    </row>
    <row r="25" spans="1:1">
      <c r="A25" s="37" t="s">
        <v>222</v>
      </c>
    </row>
    <row r="26" spans="1:1">
      <c r="A26" s="37" t="s">
        <v>223</v>
      </c>
    </row>
    <row r="27" spans="1:1">
      <c r="A27" s="37" t="s">
        <v>224</v>
      </c>
    </row>
    <row r="28" spans="1:1">
      <c r="A28" s="37" t="s">
        <v>225</v>
      </c>
    </row>
    <row r="29" spans="1:1">
      <c r="A29" s="37" t="s">
        <v>226</v>
      </c>
    </row>
    <row r="30" spans="1:1">
      <c r="A30" s="37" t="s">
        <v>227</v>
      </c>
    </row>
    <row r="31" spans="1:1">
      <c r="A31" s="37">
        <v>5.1</v>
      </c>
    </row>
    <row r="32" spans="1:1">
      <c r="A32" s="37" t="s">
        <v>228</v>
      </c>
    </row>
    <row r="33" spans="1:1">
      <c r="A33" s="37" t="s">
        <v>229</v>
      </c>
    </row>
    <row r="34" spans="1:1">
      <c r="A34" s="37" t="s">
        <v>230</v>
      </c>
    </row>
    <row r="35" spans="1:1">
      <c r="A35" s="37" t="s">
        <v>231</v>
      </c>
    </row>
    <row r="36" spans="1:1">
      <c r="A36" s="37" t="s">
        <v>232</v>
      </c>
    </row>
    <row r="37" spans="1:1">
      <c r="A37" s="37" t="s">
        <v>233</v>
      </c>
    </row>
    <row r="38" spans="1:1">
      <c r="A38" s="37" t="s">
        <v>234</v>
      </c>
    </row>
    <row r="39" spans="1:1">
      <c r="A39" s="37" t="s">
        <v>235</v>
      </c>
    </row>
    <row r="40" spans="1:1">
      <c r="A40" s="37" t="s">
        <v>236</v>
      </c>
    </row>
    <row r="41" spans="1:1">
      <c r="A41" s="37">
        <v>5.3</v>
      </c>
    </row>
    <row r="42" spans="1:1">
      <c r="A42" s="37" t="s">
        <v>237</v>
      </c>
    </row>
    <row r="43" spans="1:1">
      <c r="A43" s="37" t="s">
        <v>238</v>
      </c>
    </row>
    <row r="44" spans="1:1">
      <c r="A44" s="37" t="s">
        <v>239</v>
      </c>
    </row>
    <row r="45" spans="1:1">
      <c r="A45" s="37" t="s">
        <v>240</v>
      </c>
    </row>
    <row r="46" spans="1:1">
      <c r="A46" s="37" t="s">
        <v>241</v>
      </c>
    </row>
    <row r="47" spans="1:1">
      <c r="A47" s="37" t="s">
        <v>242</v>
      </c>
    </row>
    <row r="48" spans="1:1">
      <c r="A48" s="37" t="s">
        <v>243</v>
      </c>
    </row>
    <row r="49" spans="1:1">
      <c r="A49" s="37" t="s">
        <v>244</v>
      </c>
    </row>
    <row r="50" spans="1:1">
      <c r="A50" s="37" t="s">
        <v>245</v>
      </c>
    </row>
    <row r="51" spans="1:1">
      <c r="A51" s="37" t="s">
        <v>246</v>
      </c>
    </row>
    <row r="52" spans="1:1">
      <c r="A52" s="37" t="s">
        <v>247</v>
      </c>
    </row>
    <row r="53" spans="1:1">
      <c r="A53" s="37" t="s">
        <v>248</v>
      </c>
    </row>
    <row r="54" spans="1:1">
      <c r="A54" s="37" t="s">
        <v>249</v>
      </c>
    </row>
    <row r="55" spans="1:1">
      <c r="A55" s="37" t="s">
        <v>250</v>
      </c>
    </row>
    <row r="56" spans="1:1">
      <c r="A56" s="37" t="s">
        <v>251</v>
      </c>
    </row>
    <row r="57" spans="1:1">
      <c r="A57" s="37" t="s">
        <v>252</v>
      </c>
    </row>
    <row r="58" spans="1:1">
      <c r="A58" s="37" t="s">
        <v>253</v>
      </c>
    </row>
    <row r="59" spans="1:1">
      <c r="A59" s="37" t="s">
        <v>254</v>
      </c>
    </row>
    <row r="60" spans="1:1">
      <c r="A60" s="37" t="s">
        <v>255</v>
      </c>
    </row>
    <row r="61" spans="1:1">
      <c r="A61" s="37" t="s">
        <v>256</v>
      </c>
    </row>
    <row r="62" spans="1:1">
      <c r="A62" s="37" t="s">
        <v>257</v>
      </c>
    </row>
    <row r="63" spans="1:1">
      <c r="A63" s="37" t="s">
        <v>258</v>
      </c>
    </row>
    <row r="64" spans="1:1">
      <c r="A64" s="37" t="s">
        <v>259</v>
      </c>
    </row>
    <row r="65" spans="1:1">
      <c r="A65" s="37" t="s">
        <v>260</v>
      </c>
    </row>
  </sheetData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99"/>
  <sheetViews>
    <sheetView zoomScale="85" zoomScaleNormal="85" topLeftCell="B5" workbookViewId="0">
      <selection activeCell="M11" sqref="M11"/>
    </sheetView>
  </sheetViews>
  <sheetFormatPr defaultColWidth="9" defaultRowHeight="12"/>
  <cols>
    <col min="1" max="1" width="9.60833333333333" style="14" customWidth="1"/>
    <col min="2" max="2" width="15.6083333333333" style="14" customWidth="1"/>
    <col min="3" max="3" width="8.76666666666667" style="14" customWidth="1"/>
    <col min="4" max="5" width="12" style="14" customWidth="1"/>
    <col min="6" max="6" width="8.60833333333333" style="14" customWidth="1"/>
    <col min="7" max="7" width="13.3833333333333" style="14" customWidth="1"/>
    <col min="8" max="8" width="30.6083333333333" style="14" customWidth="1"/>
    <col min="9" max="9" width="59.075" style="14" customWidth="1"/>
    <col min="10" max="10" width="20.6083333333333" style="14" customWidth="1"/>
    <col min="11" max="16382" width="9" style="14"/>
    <col min="16383" max="16384" width="20.6083333333333" style="14"/>
  </cols>
  <sheetData>
    <row r="1" ht="44.05" customHeight="1" spans="1:10">
      <c r="A1" s="15" t="s">
        <v>261</v>
      </c>
      <c r="B1" s="15"/>
      <c r="C1" s="15"/>
      <c r="D1" s="15"/>
      <c r="E1" s="15"/>
      <c r="F1" s="15"/>
      <c r="G1" s="15"/>
      <c r="H1" s="15"/>
      <c r="I1" s="15"/>
      <c r="J1" s="15"/>
    </row>
    <row r="2" ht="44.05" customHeight="1" spans="1:10">
      <c r="A2" s="16" t="s">
        <v>262</v>
      </c>
      <c r="B2" s="16"/>
      <c r="C2" s="16"/>
      <c r="D2" s="16"/>
      <c r="E2" s="16"/>
      <c r="F2" s="16"/>
      <c r="G2" s="16"/>
      <c r="H2" s="16"/>
      <c r="I2" s="16"/>
      <c r="J2" s="16"/>
    </row>
    <row r="3" s="12" customFormat="1" ht="40" customHeight="1" spans="1:10">
      <c r="A3" s="17" t="s">
        <v>263</v>
      </c>
      <c r="B3" s="17" t="s">
        <v>264</v>
      </c>
      <c r="C3" s="17" t="s">
        <v>265</v>
      </c>
      <c r="D3" s="17" t="s">
        <v>266</v>
      </c>
      <c r="E3" s="17" t="s">
        <v>267</v>
      </c>
      <c r="F3" s="17" t="s">
        <v>268</v>
      </c>
      <c r="G3" s="17" t="s">
        <v>269</v>
      </c>
      <c r="H3" s="17" t="s">
        <v>270</v>
      </c>
      <c r="I3" s="17" t="s">
        <v>9</v>
      </c>
      <c r="J3" s="17" t="s">
        <v>10</v>
      </c>
    </row>
    <row r="4" s="13" customFormat="1" ht="159" customHeight="1" spans="1:10">
      <c r="A4" s="18" t="s">
        <v>271</v>
      </c>
      <c r="B4" s="18" t="s">
        <v>16</v>
      </c>
      <c r="C4" s="19" t="s">
        <v>17</v>
      </c>
      <c r="D4" s="18" t="s">
        <v>18</v>
      </c>
      <c r="E4" s="18" t="s">
        <v>19</v>
      </c>
      <c r="F4" s="18" t="s">
        <v>20</v>
      </c>
      <c r="G4" s="18" t="s">
        <v>21</v>
      </c>
      <c r="H4" s="20" t="s">
        <v>22</v>
      </c>
      <c r="I4" s="18"/>
      <c r="J4" s="20" t="s">
        <v>23</v>
      </c>
    </row>
    <row r="5" s="13" customFormat="1" ht="129.9" customHeight="1" spans="1:10">
      <c r="A5" s="18" t="s">
        <v>271</v>
      </c>
      <c r="B5" s="18" t="s">
        <v>24</v>
      </c>
      <c r="C5" s="19" t="s">
        <v>17</v>
      </c>
      <c r="D5" s="18" t="s">
        <v>25</v>
      </c>
      <c r="E5" s="18" t="s">
        <v>19</v>
      </c>
      <c r="F5" s="18" t="s">
        <v>20</v>
      </c>
      <c r="G5" s="18" t="s">
        <v>26</v>
      </c>
      <c r="H5" s="20" t="s">
        <v>27</v>
      </c>
      <c r="I5" s="18"/>
      <c r="J5" s="20" t="s">
        <v>272</v>
      </c>
    </row>
    <row r="6" s="13" customFormat="1" ht="156.9" customHeight="1" spans="1:10">
      <c r="A6" s="18" t="s">
        <v>271</v>
      </c>
      <c r="B6" s="18" t="s">
        <v>29</v>
      </c>
      <c r="C6" s="19" t="s">
        <v>17</v>
      </c>
      <c r="D6" s="18" t="s">
        <v>30</v>
      </c>
      <c r="E6" s="18" t="s">
        <v>31</v>
      </c>
      <c r="F6" s="18" t="s">
        <v>20</v>
      </c>
      <c r="G6" s="18" t="s">
        <v>32</v>
      </c>
      <c r="H6" s="20" t="s">
        <v>33</v>
      </c>
      <c r="I6" s="18"/>
      <c r="J6" s="20" t="s">
        <v>34</v>
      </c>
    </row>
    <row r="7" s="13" customFormat="1" ht="43.3" customHeight="1" spans="1:10">
      <c r="A7" s="18" t="s">
        <v>271</v>
      </c>
      <c r="B7" s="18" t="s">
        <v>35</v>
      </c>
      <c r="C7" s="19" t="s">
        <v>17</v>
      </c>
      <c r="D7" s="18" t="s">
        <v>36</v>
      </c>
      <c r="E7" s="18" t="s">
        <v>37</v>
      </c>
      <c r="F7" s="18" t="s">
        <v>20</v>
      </c>
      <c r="G7" s="18" t="s">
        <v>38</v>
      </c>
      <c r="H7" s="20" t="s">
        <v>273</v>
      </c>
      <c r="I7" s="18"/>
      <c r="J7" s="20"/>
    </row>
    <row r="8" s="13" customFormat="1" ht="138.45" customHeight="1" spans="1:10">
      <c r="A8" s="18" t="s">
        <v>271</v>
      </c>
      <c r="B8" s="18" t="s">
        <v>42</v>
      </c>
      <c r="C8" s="19" t="s">
        <v>17</v>
      </c>
      <c r="D8" s="18" t="s">
        <v>43</v>
      </c>
      <c r="E8" s="18" t="s">
        <v>44</v>
      </c>
      <c r="F8" s="18" t="s">
        <v>20</v>
      </c>
      <c r="G8" s="18" t="s">
        <v>45</v>
      </c>
      <c r="H8" s="20" t="s">
        <v>46</v>
      </c>
      <c r="I8" s="18"/>
      <c r="J8" s="20" t="s">
        <v>47</v>
      </c>
    </row>
    <row r="9" s="13" customFormat="1" ht="50.05" customHeight="1" spans="1:10">
      <c r="A9" s="18" t="s">
        <v>271</v>
      </c>
      <c r="B9" s="18" t="s">
        <v>274</v>
      </c>
      <c r="C9" s="19" t="s">
        <v>17</v>
      </c>
      <c r="D9" s="18" t="s">
        <v>275</v>
      </c>
      <c r="E9" s="18" t="s">
        <v>44</v>
      </c>
      <c r="F9" s="18" t="s">
        <v>20</v>
      </c>
      <c r="G9" s="18" t="s">
        <v>276</v>
      </c>
      <c r="H9" s="20" t="s">
        <v>40</v>
      </c>
      <c r="I9" s="18"/>
      <c r="J9" s="20"/>
    </row>
    <row r="10" s="13" customFormat="1" ht="50.05" customHeight="1" spans="1:10">
      <c r="A10" s="18" t="s">
        <v>271</v>
      </c>
      <c r="B10" s="18" t="s">
        <v>277</v>
      </c>
      <c r="C10" s="19" t="s">
        <v>17</v>
      </c>
      <c r="D10" s="18" t="s">
        <v>278</v>
      </c>
      <c r="E10" s="18" t="s">
        <v>44</v>
      </c>
      <c r="F10" s="18" t="s">
        <v>20</v>
      </c>
      <c r="G10" s="18" t="s">
        <v>279</v>
      </c>
      <c r="H10" s="20" t="s">
        <v>40</v>
      </c>
      <c r="I10" s="18"/>
      <c r="J10" s="20"/>
    </row>
    <row r="11" s="13" customFormat="1" ht="142.75" customHeight="1" spans="1:10">
      <c r="A11" s="18" t="s">
        <v>271</v>
      </c>
      <c r="B11" s="18" t="s">
        <v>48</v>
      </c>
      <c r="C11" s="19" t="s">
        <v>17</v>
      </c>
      <c r="D11" s="18" t="s">
        <v>49</v>
      </c>
      <c r="E11" s="18" t="s">
        <v>44</v>
      </c>
      <c r="F11" s="18" t="s">
        <v>20</v>
      </c>
      <c r="G11" s="18" t="s">
        <v>50</v>
      </c>
      <c r="H11" s="20" t="s">
        <v>280</v>
      </c>
      <c r="I11" s="18"/>
      <c r="J11" s="20" t="s">
        <v>281</v>
      </c>
    </row>
    <row r="12" s="13" customFormat="1" ht="152.15" customHeight="1" spans="1:10">
      <c r="A12" s="18" t="s">
        <v>271</v>
      </c>
      <c r="B12" s="18" t="s">
        <v>53</v>
      </c>
      <c r="C12" s="19" t="s">
        <v>17</v>
      </c>
      <c r="D12" s="18" t="s">
        <v>54</v>
      </c>
      <c r="E12" s="18" t="s">
        <v>44</v>
      </c>
      <c r="F12" s="18" t="s">
        <v>20</v>
      </c>
      <c r="G12" s="18" t="s">
        <v>55</v>
      </c>
      <c r="H12" s="20" t="s">
        <v>56</v>
      </c>
      <c r="I12" s="18"/>
      <c r="J12" s="20" t="s">
        <v>57</v>
      </c>
    </row>
    <row r="13" s="13" customFormat="1" ht="50.05" customHeight="1" spans="1:10">
      <c r="A13" s="18" t="s">
        <v>271</v>
      </c>
      <c r="B13" s="18" t="s">
        <v>282</v>
      </c>
      <c r="C13" s="19" t="s">
        <v>17</v>
      </c>
      <c r="D13" s="18" t="s">
        <v>283</v>
      </c>
      <c r="E13" s="18" t="s">
        <v>44</v>
      </c>
      <c r="F13" s="18" t="s">
        <v>20</v>
      </c>
      <c r="G13" s="18" t="s">
        <v>284</v>
      </c>
      <c r="H13" s="20" t="s">
        <v>40</v>
      </c>
      <c r="I13" s="18"/>
      <c r="J13" s="20"/>
    </row>
    <row r="14" s="13" customFormat="1" ht="150.45" customHeight="1" spans="1:10">
      <c r="A14" s="18" t="s">
        <v>271</v>
      </c>
      <c r="B14" s="18" t="s">
        <v>58</v>
      </c>
      <c r="C14" s="19" t="s">
        <v>17</v>
      </c>
      <c r="D14" s="18" t="s">
        <v>59</v>
      </c>
      <c r="E14" s="18" t="s">
        <v>31</v>
      </c>
      <c r="F14" s="18" t="s">
        <v>20</v>
      </c>
      <c r="G14" s="18" t="s">
        <v>60</v>
      </c>
      <c r="H14" s="20" t="s">
        <v>61</v>
      </c>
      <c r="I14" s="18"/>
      <c r="J14" s="20" t="s">
        <v>62</v>
      </c>
    </row>
    <row r="15" s="13" customFormat="1" ht="50.05" customHeight="1" spans="1:10">
      <c r="A15" s="18" t="s">
        <v>271</v>
      </c>
      <c r="B15" s="18" t="s">
        <v>285</v>
      </c>
      <c r="C15" s="19" t="s">
        <v>17</v>
      </c>
      <c r="D15" s="18" t="s">
        <v>286</v>
      </c>
      <c r="E15" s="18" t="s">
        <v>44</v>
      </c>
      <c r="F15" s="18" t="s">
        <v>20</v>
      </c>
      <c r="G15" s="18" t="s">
        <v>55</v>
      </c>
      <c r="H15" s="20" t="s">
        <v>40</v>
      </c>
      <c r="I15" s="18"/>
      <c r="J15" s="20"/>
    </row>
    <row r="16" s="13" customFormat="1" ht="150.45" customHeight="1" spans="1:10">
      <c r="A16" s="18" t="s">
        <v>271</v>
      </c>
      <c r="B16" s="18" t="s">
        <v>63</v>
      </c>
      <c r="C16" s="19" t="s">
        <v>17</v>
      </c>
      <c r="D16" s="18" t="s">
        <v>64</v>
      </c>
      <c r="E16" s="18" t="s">
        <v>44</v>
      </c>
      <c r="F16" s="18" t="s">
        <v>20</v>
      </c>
      <c r="G16" s="18" t="s">
        <v>65</v>
      </c>
      <c r="H16" s="20" t="s">
        <v>287</v>
      </c>
      <c r="I16" s="18"/>
      <c r="J16" s="20" t="s">
        <v>288</v>
      </c>
    </row>
    <row r="17" s="13" customFormat="1" ht="154.3" customHeight="1" spans="1:10">
      <c r="A17" s="18" t="s">
        <v>271</v>
      </c>
      <c r="B17" s="18" t="s">
        <v>68</v>
      </c>
      <c r="C17" s="19" t="s">
        <v>17</v>
      </c>
      <c r="D17" s="18" t="s">
        <v>69</v>
      </c>
      <c r="E17" s="18" t="s">
        <v>31</v>
      </c>
      <c r="F17" s="18" t="s">
        <v>20</v>
      </c>
      <c r="G17" s="18" t="s">
        <v>70</v>
      </c>
      <c r="H17" s="20" t="s">
        <v>289</v>
      </c>
      <c r="I17" s="18"/>
      <c r="J17" s="20" t="s">
        <v>290</v>
      </c>
    </row>
    <row r="18" s="13" customFormat="1" ht="50.05" customHeight="1" spans="1:10">
      <c r="A18" s="18" t="s">
        <v>271</v>
      </c>
      <c r="B18" s="18" t="s">
        <v>73</v>
      </c>
      <c r="C18" s="19" t="s">
        <v>17</v>
      </c>
      <c r="D18" s="18" t="s">
        <v>74</v>
      </c>
      <c r="E18" s="18" t="s">
        <v>44</v>
      </c>
      <c r="F18" s="18" t="s">
        <v>20</v>
      </c>
      <c r="G18" s="18" t="s">
        <v>75</v>
      </c>
      <c r="H18" s="20" t="s">
        <v>291</v>
      </c>
      <c r="I18" s="18"/>
      <c r="J18" s="20" t="s">
        <v>292</v>
      </c>
    </row>
    <row r="19" s="13" customFormat="1" ht="50.05" customHeight="1" spans="1:10">
      <c r="A19" s="18" t="s">
        <v>271</v>
      </c>
      <c r="B19" s="18" t="s">
        <v>293</v>
      </c>
      <c r="C19" s="19" t="s">
        <v>17</v>
      </c>
      <c r="D19" s="18" t="s">
        <v>294</v>
      </c>
      <c r="E19" s="18" t="s">
        <v>44</v>
      </c>
      <c r="F19" s="18" t="s">
        <v>20</v>
      </c>
      <c r="G19" s="18" t="s">
        <v>295</v>
      </c>
      <c r="H19" s="20" t="s">
        <v>40</v>
      </c>
      <c r="I19" s="18"/>
      <c r="J19" s="20"/>
    </row>
    <row r="20" s="13" customFormat="1" ht="50.05" customHeight="1" spans="1:10">
      <c r="A20" s="18" t="s">
        <v>271</v>
      </c>
      <c r="B20" s="18" t="s">
        <v>296</v>
      </c>
      <c r="C20" s="19" t="s">
        <v>17</v>
      </c>
      <c r="D20" s="18" t="s">
        <v>297</v>
      </c>
      <c r="E20" s="18" t="s">
        <v>44</v>
      </c>
      <c r="F20" s="18" t="s">
        <v>20</v>
      </c>
      <c r="G20" s="18" t="s">
        <v>298</v>
      </c>
      <c r="H20" s="20" t="s">
        <v>40</v>
      </c>
      <c r="I20" s="18"/>
      <c r="J20" s="20"/>
    </row>
    <row r="21" s="13" customFormat="1" ht="50.05" customHeight="1" spans="1:10">
      <c r="A21" s="18" t="s">
        <v>271</v>
      </c>
      <c r="B21" s="18" t="s">
        <v>299</v>
      </c>
      <c r="C21" s="19" t="s">
        <v>17</v>
      </c>
      <c r="D21" s="18" t="s">
        <v>300</v>
      </c>
      <c r="E21" s="18" t="s">
        <v>44</v>
      </c>
      <c r="F21" s="18" t="s">
        <v>20</v>
      </c>
      <c r="G21" s="18" t="s">
        <v>38</v>
      </c>
      <c r="H21" s="20" t="s">
        <v>40</v>
      </c>
      <c r="I21" s="18"/>
      <c r="J21" s="20"/>
    </row>
    <row r="22" s="13" customFormat="1" ht="50.05" customHeight="1" spans="1:10">
      <c r="A22" s="18" t="s">
        <v>271</v>
      </c>
      <c r="B22" s="18" t="s">
        <v>301</v>
      </c>
      <c r="C22" s="19" t="s">
        <v>17</v>
      </c>
      <c r="D22" s="18" t="s">
        <v>302</v>
      </c>
      <c r="E22" s="18" t="s">
        <v>44</v>
      </c>
      <c r="F22" s="18" t="s">
        <v>20</v>
      </c>
      <c r="G22" s="18" t="s">
        <v>303</v>
      </c>
      <c r="H22" s="20" t="s">
        <v>40</v>
      </c>
      <c r="I22" s="18"/>
      <c r="J22" s="20"/>
    </row>
    <row r="23" s="13" customFormat="1" ht="147.9" customHeight="1" spans="1:10">
      <c r="A23" s="18" t="s">
        <v>271</v>
      </c>
      <c r="B23" s="18" t="s">
        <v>77</v>
      </c>
      <c r="C23" s="19" t="s">
        <v>17</v>
      </c>
      <c r="D23" s="18" t="s">
        <v>78</v>
      </c>
      <c r="E23" s="18" t="s">
        <v>44</v>
      </c>
      <c r="F23" s="18" t="s">
        <v>20</v>
      </c>
      <c r="G23" s="18" t="s">
        <v>79</v>
      </c>
      <c r="H23" s="20" t="s">
        <v>304</v>
      </c>
      <c r="I23" s="18"/>
      <c r="J23" s="20" t="s">
        <v>305</v>
      </c>
    </row>
    <row r="24" s="13" customFormat="1" ht="50.05" customHeight="1" spans="1:10">
      <c r="A24" s="18" t="s">
        <v>271</v>
      </c>
      <c r="B24" s="18" t="s">
        <v>299</v>
      </c>
      <c r="C24" s="19" t="s">
        <v>17</v>
      </c>
      <c r="D24" s="18" t="s">
        <v>306</v>
      </c>
      <c r="E24" s="18" t="s">
        <v>44</v>
      </c>
      <c r="F24" s="18" t="s">
        <v>20</v>
      </c>
      <c r="G24" s="18" t="s">
        <v>38</v>
      </c>
      <c r="H24" s="20" t="s">
        <v>40</v>
      </c>
      <c r="I24" s="18"/>
      <c r="J24" s="20"/>
    </row>
    <row r="25" s="13" customFormat="1" ht="149.15" customHeight="1" spans="1:10">
      <c r="A25" s="18" t="s">
        <v>271</v>
      </c>
      <c r="B25" s="18" t="s">
        <v>82</v>
      </c>
      <c r="C25" s="19" t="s">
        <v>17</v>
      </c>
      <c r="D25" s="18" t="s">
        <v>83</v>
      </c>
      <c r="E25" s="18" t="s">
        <v>44</v>
      </c>
      <c r="F25" s="18" t="s">
        <v>20</v>
      </c>
      <c r="G25" s="18" t="s">
        <v>84</v>
      </c>
      <c r="H25" s="20" t="s">
        <v>85</v>
      </c>
      <c r="I25" s="18"/>
      <c r="J25" s="20" t="s">
        <v>86</v>
      </c>
    </row>
    <row r="26" s="13" customFormat="1" ht="50.05" customHeight="1" spans="1:10">
      <c r="A26" s="18" t="s">
        <v>271</v>
      </c>
      <c r="B26" s="18" t="s">
        <v>87</v>
      </c>
      <c r="C26" s="19" t="s">
        <v>17</v>
      </c>
      <c r="D26" s="18" t="s">
        <v>88</v>
      </c>
      <c r="E26" s="18" t="s">
        <v>31</v>
      </c>
      <c r="F26" s="18" t="s">
        <v>20</v>
      </c>
      <c r="G26" s="18" t="s">
        <v>70</v>
      </c>
      <c r="H26" s="20" t="s">
        <v>307</v>
      </c>
      <c r="I26" s="18"/>
      <c r="J26" s="20" t="s">
        <v>308</v>
      </c>
    </row>
    <row r="27" s="13" customFormat="1" ht="50.05" customHeight="1" spans="1:10">
      <c r="A27" s="18" t="s">
        <v>271</v>
      </c>
      <c r="B27" s="18" t="s">
        <v>309</v>
      </c>
      <c r="C27" s="19" t="s">
        <v>17</v>
      </c>
      <c r="D27" s="18" t="s">
        <v>310</v>
      </c>
      <c r="E27" s="18" t="s">
        <v>44</v>
      </c>
      <c r="F27" s="18" t="s">
        <v>20</v>
      </c>
      <c r="G27" s="18" t="s">
        <v>311</v>
      </c>
      <c r="H27" s="20" t="s">
        <v>40</v>
      </c>
      <c r="I27" s="18"/>
      <c r="J27" s="20"/>
    </row>
    <row r="28" s="13" customFormat="1" ht="119.15" customHeight="1" spans="1:10">
      <c r="A28" s="18" t="s">
        <v>271</v>
      </c>
      <c r="B28" s="18" t="s">
        <v>91</v>
      </c>
      <c r="C28" s="19" t="s">
        <v>17</v>
      </c>
      <c r="D28" s="18" t="s">
        <v>92</v>
      </c>
      <c r="E28" s="18" t="s">
        <v>31</v>
      </c>
      <c r="F28" s="18" t="s">
        <v>20</v>
      </c>
      <c r="G28" s="18" t="s">
        <v>93</v>
      </c>
      <c r="H28" s="20" t="s">
        <v>94</v>
      </c>
      <c r="I28" s="18"/>
      <c r="J28" s="20" t="s">
        <v>95</v>
      </c>
    </row>
    <row r="29" s="13" customFormat="1" ht="138.45" customHeight="1" spans="1:10">
      <c r="A29" s="18" t="s">
        <v>271</v>
      </c>
      <c r="B29" s="18" t="s">
        <v>96</v>
      </c>
      <c r="C29" s="19" t="s">
        <v>17</v>
      </c>
      <c r="D29" s="18" t="s">
        <v>97</v>
      </c>
      <c r="E29" s="18" t="s">
        <v>44</v>
      </c>
      <c r="F29" s="18" t="s">
        <v>98</v>
      </c>
      <c r="G29" s="18" t="s">
        <v>99</v>
      </c>
      <c r="H29" s="20" t="s">
        <v>100</v>
      </c>
      <c r="I29" s="18"/>
      <c r="J29" s="20" t="s">
        <v>101</v>
      </c>
    </row>
    <row r="30" s="13" customFormat="1" ht="50.05" customHeight="1" spans="1:10">
      <c r="A30" s="18" t="s">
        <v>271</v>
      </c>
      <c r="B30" s="18" t="s">
        <v>312</v>
      </c>
      <c r="C30" s="19" t="s">
        <v>17</v>
      </c>
      <c r="D30" s="18" t="s">
        <v>313</v>
      </c>
      <c r="E30" s="18" t="s">
        <v>44</v>
      </c>
      <c r="F30" s="18" t="s">
        <v>98</v>
      </c>
      <c r="G30" s="18" t="s">
        <v>314</v>
      </c>
      <c r="H30" s="20" t="s">
        <v>40</v>
      </c>
      <c r="I30" s="18"/>
      <c r="J30" s="20"/>
    </row>
    <row r="31" s="13" customFormat="1" ht="50.05" customHeight="1" spans="1:10">
      <c r="A31" s="18" t="s">
        <v>271</v>
      </c>
      <c r="B31" s="18" t="s">
        <v>312</v>
      </c>
      <c r="C31" s="19" t="s">
        <v>17</v>
      </c>
      <c r="D31" s="18" t="s">
        <v>315</v>
      </c>
      <c r="E31" s="18" t="s">
        <v>44</v>
      </c>
      <c r="F31" s="18" t="s">
        <v>98</v>
      </c>
      <c r="G31" s="18" t="s">
        <v>314</v>
      </c>
      <c r="H31" s="20" t="s">
        <v>40</v>
      </c>
      <c r="I31" s="18"/>
      <c r="J31" s="20"/>
    </row>
    <row r="32" s="13" customFormat="1" ht="135.9" customHeight="1" spans="1:10">
      <c r="A32" s="18" t="s">
        <v>271</v>
      </c>
      <c r="B32" s="18" t="s">
        <v>102</v>
      </c>
      <c r="C32" s="19" t="s">
        <v>17</v>
      </c>
      <c r="D32" s="18" t="s">
        <v>103</v>
      </c>
      <c r="E32" s="18" t="s">
        <v>44</v>
      </c>
      <c r="F32" s="18" t="s">
        <v>98</v>
      </c>
      <c r="G32" s="18" t="s">
        <v>104</v>
      </c>
      <c r="H32" s="20" t="s">
        <v>316</v>
      </c>
      <c r="I32" s="18"/>
      <c r="J32" s="20" t="s">
        <v>317</v>
      </c>
    </row>
    <row r="33" s="13" customFormat="1" ht="50.05" customHeight="1" spans="1:10">
      <c r="A33" s="18" t="s">
        <v>271</v>
      </c>
      <c r="B33" s="18" t="s">
        <v>112</v>
      </c>
      <c r="C33" s="19" t="s">
        <v>17</v>
      </c>
      <c r="D33" s="18" t="s">
        <v>318</v>
      </c>
      <c r="E33" s="18" t="s">
        <v>44</v>
      </c>
      <c r="F33" s="18" t="s">
        <v>98</v>
      </c>
      <c r="G33" s="18" t="s">
        <v>319</v>
      </c>
      <c r="H33" s="20" t="s">
        <v>40</v>
      </c>
      <c r="I33" s="18"/>
      <c r="J33" s="20"/>
    </row>
    <row r="34" s="13" customFormat="1" ht="129.45" customHeight="1" spans="1:10">
      <c r="A34" s="18" t="s">
        <v>271</v>
      </c>
      <c r="B34" s="18" t="s">
        <v>107</v>
      </c>
      <c r="C34" s="19" t="s">
        <v>17</v>
      </c>
      <c r="D34" s="18" t="s">
        <v>108</v>
      </c>
      <c r="E34" s="18" t="s">
        <v>44</v>
      </c>
      <c r="F34" s="18" t="s">
        <v>98</v>
      </c>
      <c r="G34" s="18" t="s">
        <v>109</v>
      </c>
      <c r="H34" s="20" t="s">
        <v>320</v>
      </c>
      <c r="I34" s="18"/>
      <c r="J34" s="20" t="s">
        <v>111</v>
      </c>
    </row>
    <row r="35" s="13" customFormat="1" ht="133.75" customHeight="1" spans="1:10">
      <c r="A35" s="18" t="s">
        <v>271</v>
      </c>
      <c r="B35" s="18" t="s">
        <v>112</v>
      </c>
      <c r="C35" s="19" t="s">
        <v>17</v>
      </c>
      <c r="D35" s="18" t="s">
        <v>113</v>
      </c>
      <c r="E35" s="18" t="s">
        <v>44</v>
      </c>
      <c r="F35" s="18" t="s">
        <v>98</v>
      </c>
      <c r="G35" s="18" t="s">
        <v>104</v>
      </c>
      <c r="H35" s="20" t="s">
        <v>114</v>
      </c>
      <c r="I35" s="18"/>
      <c r="J35" s="20" t="s">
        <v>115</v>
      </c>
    </row>
    <row r="36" s="13" customFormat="1" ht="134.6" customHeight="1" spans="1:10">
      <c r="A36" s="18" t="s">
        <v>271</v>
      </c>
      <c r="B36" s="18" t="s">
        <v>116</v>
      </c>
      <c r="C36" s="19" t="s">
        <v>17</v>
      </c>
      <c r="D36" s="18" t="s">
        <v>117</v>
      </c>
      <c r="E36" s="18" t="s">
        <v>44</v>
      </c>
      <c r="F36" s="18" t="s">
        <v>98</v>
      </c>
      <c r="G36" s="18" t="s">
        <v>118</v>
      </c>
      <c r="H36" s="20" t="s">
        <v>114</v>
      </c>
      <c r="I36" s="18"/>
      <c r="J36" s="20" t="s">
        <v>115</v>
      </c>
    </row>
    <row r="37" s="13" customFormat="1" ht="135" customHeight="1" spans="1:10">
      <c r="A37" s="18" t="s">
        <v>271</v>
      </c>
      <c r="B37" s="18" t="s">
        <v>119</v>
      </c>
      <c r="C37" s="19" t="s">
        <v>17</v>
      </c>
      <c r="D37" s="18" t="s">
        <v>120</v>
      </c>
      <c r="E37" s="18" t="s">
        <v>44</v>
      </c>
      <c r="F37" s="18" t="s">
        <v>98</v>
      </c>
      <c r="G37" s="18" t="s">
        <v>121</v>
      </c>
      <c r="H37" s="20" t="s">
        <v>122</v>
      </c>
      <c r="I37" s="18"/>
      <c r="J37" s="20" t="s">
        <v>123</v>
      </c>
    </row>
    <row r="38" s="13" customFormat="1" ht="50.05" customHeight="1" spans="1:10">
      <c r="A38" s="18" t="s">
        <v>271</v>
      </c>
      <c r="B38" s="18" t="s">
        <v>124</v>
      </c>
      <c r="C38" s="19" t="s">
        <v>17</v>
      </c>
      <c r="D38" s="18" t="s">
        <v>321</v>
      </c>
      <c r="E38" s="18" t="s">
        <v>44</v>
      </c>
      <c r="F38" s="18" t="s">
        <v>98</v>
      </c>
      <c r="G38" s="18" t="s">
        <v>118</v>
      </c>
      <c r="H38" s="20" t="s">
        <v>40</v>
      </c>
      <c r="I38" s="18"/>
      <c r="J38" s="20"/>
    </row>
    <row r="39" s="13" customFormat="1" ht="127.75" customHeight="1" spans="1:10">
      <c r="A39" s="18" t="s">
        <v>271</v>
      </c>
      <c r="B39" s="18" t="s">
        <v>124</v>
      </c>
      <c r="C39" s="19" t="s">
        <v>17</v>
      </c>
      <c r="D39" s="18" t="s">
        <v>125</v>
      </c>
      <c r="E39" s="18" t="s">
        <v>44</v>
      </c>
      <c r="F39" s="18" t="s">
        <v>98</v>
      </c>
      <c r="G39" s="18" t="s">
        <v>118</v>
      </c>
      <c r="H39" s="20" t="s">
        <v>322</v>
      </c>
      <c r="I39" s="18"/>
      <c r="J39" s="20" t="s">
        <v>323</v>
      </c>
    </row>
    <row r="40" s="13" customFormat="1" ht="50.05" customHeight="1" spans="1:10">
      <c r="A40" s="18" t="s">
        <v>271</v>
      </c>
      <c r="B40" s="18" t="s">
        <v>324</v>
      </c>
      <c r="C40" s="19" t="s">
        <v>17</v>
      </c>
      <c r="D40" s="18" t="s">
        <v>325</v>
      </c>
      <c r="E40" s="18" t="s">
        <v>44</v>
      </c>
      <c r="F40" s="18" t="s">
        <v>98</v>
      </c>
      <c r="G40" s="18" t="s">
        <v>326</v>
      </c>
      <c r="H40" s="20" t="s">
        <v>40</v>
      </c>
      <c r="I40" s="18"/>
      <c r="J40" s="20"/>
    </row>
    <row r="41" s="13" customFormat="1" ht="50.05" customHeight="1" spans="1:10">
      <c r="A41" s="18" t="s">
        <v>271</v>
      </c>
      <c r="B41" s="18" t="s">
        <v>312</v>
      </c>
      <c r="C41" s="19" t="s">
        <v>17</v>
      </c>
      <c r="D41" s="18" t="s">
        <v>327</v>
      </c>
      <c r="E41" s="18" t="s">
        <v>44</v>
      </c>
      <c r="F41" s="18" t="s">
        <v>98</v>
      </c>
      <c r="G41" s="18" t="s">
        <v>314</v>
      </c>
      <c r="H41" s="20" t="s">
        <v>40</v>
      </c>
      <c r="I41" s="18"/>
      <c r="J41" s="20"/>
    </row>
    <row r="42" s="13" customFormat="1" ht="50.05" customHeight="1" spans="1:10">
      <c r="A42" s="18" t="s">
        <v>271</v>
      </c>
      <c r="B42" s="18" t="s">
        <v>312</v>
      </c>
      <c r="C42" s="19" t="s">
        <v>17</v>
      </c>
      <c r="D42" s="18" t="s">
        <v>328</v>
      </c>
      <c r="E42" s="18" t="s">
        <v>44</v>
      </c>
      <c r="F42" s="18" t="s">
        <v>98</v>
      </c>
      <c r="G42" s="18" t="s">
        <v>314</v>
      </c>
      <c r="H42" s="20" t="s">
        <v>40</v>
      </c>
      <c r="I42" s="18"/>
      <c r="J42" s="20"/>
    </row>
    <row r="43" s="13" customFormat="1" ht="50.05" customHeight="1" spans="1:10">
      <c r="A43" s="18" t="s">
        <v>271</v>
      </c>
      <c r="B43" s="18" t="s">
        <v>312</v>
      </c>
      <c r="C43" s="19" t="s">
        <v>17</v>
      </c>
      <c r="D43" s="18" t="s">
        <v>329</v>
      </c>
      <c r="E43" s="18" t="s">
        <v>44</v>
      </c>
      <c r="F43" s="18" t="s">
        <v>98</v>
      </c>
      <c r="G43" s="18" t="s">
        <v>314</v>
      </c>
      <c r="H43" s="20" t="s">
        <v>40</v>
      </c>
      <c r="I43" s="18"/>
      <c r="J43" s="20"/>
    </row>
    <row r="44" s="13" customFormat="1" ht="50.05" customHeight="1" spans="1:10">
      <c r="A44" s="18" t="s">
        <v>271</v>
      </c>
      <c r="B44" s="18" t="s">
        <v>124</v>
      </c>
      <c r="C44" s="19" t="s">
        <v>17</v>
      </c>
      <c r="D44" s="18" t="s">
        <v>330</v>
      </c>
      <c r="E44" s="18" t="s">
        <v>44</v>
      </c>
      <c r="F44" s="18" t="s">
        <v>98</v>
      </c>
      <c r="G44" s="18" t="s">
        <v>118</v>
      </c>
      <c r="H44" s="20" t="s">
        <v>40</v>
      </c>
      <c r="I44" s="18"/>
      <c r="J44" s="20"/>
    </row>
    <row r="45" s="13" customFormat="1" ht="50.05" customHeight="1" spans="1:10">
      <c r="A45" s="18" t="s">
        <v>271</v>
      </c>
      <c r="B45" s="18" t="s">
        <v>331</v>
      </c>
      <c r="C45" s="19" t="s">
        <v>17</v>
      </c>
      <c r="D45" s="18" t="s">
        <v>332</v>
      </c>
      <c r="E45" s="18" t="s">
        <v>44</v>
      </c>
      <c r="F45" s="18" t="s">
        <v>20</v>
      </c>
      <c r="G45" s="18" t="s">
        <v>333</v>
      </c>
      <c r="H45" s="20" t="s">
        <v>40</v>
      </c>
      <c r="I45" s="18"/>
      <c r="J45" s="20"/>
    </row>
    <row r="46" s="13" customFormat="1" ht="122.6" customHeight="1" spans="1:10">
      <c r="A46" s="18" t="s">
        <v>271</v>
      </c>
      <c r="B46" s="18" t="s">
        <v>128</v>
      </c>
      <c r="C46" s="19" t="s">
        <v>17</v>
      </c>
      <c r="D46" s="18" t="s">
        <v>129</v>
      </c>
      <c r="E46" s="18" t="s">
        <v>44</v>
      </c>
      <c r="F46" s="18" t="s">
        <v>20</v>
      </c>
      <c r="G46" s="18" t="s">
        <v>130</v>
      </c>
      <c r="H46" s="20" t="s">
        <v>334</v>
      </c>
      <c r="I46" s="18"/>
      <c r="J46" s="20" t="s">
        <v>335</v>
      </c>
    </row>
    <row r="47" s="13" customFormat="1" ht="50.05" customHeight="1" spans="1:10">
      <c r="A47" s="18" t="s">
        <v>271</v>
      </c>
      <c r="B47" s="18" t="s">
        <v>336</v>
      </c>
      <c r="C47" s="19" t="s">
        <v>17</v>
      </c>
      <c r="D47" s="18" t="s">
        <v>337</v>
      </c>
      <c r="E47" s="18" t="s">
        <v>44</v>
      </c>
      <c r="F47" s="18" t="s">
        <v>20</v>
      </c>
      <c r="G47" s="18" t="s">
        <v>79</v>
      </c>
      <c r="H47" s="20" t="s">
        <v>40</v>
      </c>
      <c r="I47" s="18"/>
      <c r="J47" s="20"/>
    </row>
    <row r="48" s="13" customFormat="1" ht="124.75" customHeight="1" spans="1:10">
      <c r="A48" s="18" t="s">
        <v>271</v>
      </c>
      <c r="B48" s="18" t="s">
        <v>133</v>
      </c>
      <c r="C48" s="19" t="s">
        <v>17</v>
      </c>
      <c r="D48" s="18" t="s">
        <v>134</v>
      </c>
      <c r="E48" s="18" t="s">
        <v>44</v>
      </c>
      <c r="F48" s="18" t="s">
        <v>98</v>
      </c>
      <c r="G48" s="18" t="s">
        <v>135</v>
      </c>
      <c r="H48" s="20" t="s">
        <v>338</v>
      </c>
      <c r="I48" s="18"/>
      <c r="J48" s="20" t="s">
        <v>339</v>
      </c>
    </row>
    <row r="49" s="13" customFormat="1" ht="50.05" customHeight="1" spans="1:10">
      <c r="A49" s="21" t="s">
        <v>340</v>
      </c>
      <c r="B49" s="21"/>
      <c r="C49" s="21"/>
      <c r="D49" s="21"/>
      <c r="E49" s="21"/>
      <c r="F49" s="21"/>
      <c r="G49" s="21"/>
      <c r="H49" s="21"/>
      <c r="I49" s="21"/>
      <c r="J49" s="21"/>
    </row>
    <row r="50" s="13" customFormat="1" ht="50.05" customHeight="1" spans="1:10">
      <c r="A50" s="21" t="s">
        <v>341</v>
      </c>
      <c r="B50" s="21"/>
      <c r="C50" s="21"/>
      <c r="D50" s="21"/>
      <c r="E50" s="21"/>
      <c r="F50" s="21"/>
      <c r="G50" s="21"/>
      <c r="H50" s="21" t="s">
        <v>342</v>
      </c>
      <c r="I50" s="21"/>
      <c r="J50" s="21"/>
    </row>
    <row r="51" s="13" customFormat="1" ht="50.05" customHeight="1" spans="1:10">
      <c r="A51" s="21" t="s">
        <v>341</v>
      </c>
      <c r="B51" s="21"/>
      <c r="C51" s="21"/>
      <c r="D51" s="21"/>
      <c r="E51" s="21"/>
      <c r="F51" s="21"/>
      <c r="G51" s="21"/>
      <c r="H51" s="21" t="s">
        <v>342</v>
      </c>
      <c r="I51" s="21"/>
      <c r="J51" s="21"/>
    </row>
    <row r="52" s="13" customFormat="1" ht="50.05" customHeight="1"/>
    <row r="53" s="13" customFormat="1" ht="50.05" customHeight="1"/>
    <row r="54" s="13" customFormat="1" ht="50.05" customHeight="1"/>
    <row r="55" s="13" customFormat="1" ht="50.05" customHeight="1"/>
    <row r="56" s="13" customFormat="1" ht="50.05" customHeight="1"/>
    <row r="57" s="13" customFormat="1" ht="50.05" customHeight="1"/>
    <row r="58" s="13" customFormat="1" ht="50.05" customHeight="1"/>
    <row r="59" s="13" customFormat="1" ht="50.05" customHeight="1"/>
    <row r="60" s="13" customFormat="1" ht="50.05" customHeight="1"/>
    <row r="61" s="13" customFormat="1" ht="50.05" customHeight="1"/>
    <row r="62" s="13" customFormat="1" ht="50.05" customHeight="1"/>
    <row r="63" s="13" customFormat="1" ht="50.05" customHeight="1"/>
    <row r="64" s="13" customFormat="1" ht="50.05" customHeight="1"/>
    <row r="65" s="13" customFormat="1" ht="50.05" customHeight="1"/>
    <row r="66" s="13" customFormat="1" ht="50.05" customHeight="1"/>
    <row r="67" s="13" customFormat="1" ht="50.05" customHeight="1"/>
    <row r="68" s="13" customFormat="1" ht="50.05" customHeight="1"/>
    <row r="69" s="13" customFormat="1" ht="50.05" customHeight="1"/>
    <row r="70" s="13" customFormat="1" ht="50.05" customHeight="1"/>
    <row r="71" s="13" customFormat="1" ht="50.05" customHeight="1"/>
    <row r="72" s="13" customFormat="1" ht="50.05" customHeight="1"/>
    <row r="73" s="13" customFormat="1" ht="50.05" customHeight="1"/>
    <row r="74" s="13" customFormat="1" ht="50.05" customHeight="1"/>
    <row r="75" s="13" customFormat="1" ht="50.05" customHeight="1"/>
    <row r="76" s="13" customFormat="1" ht="50.05" customHeight="1"/>
    <row r="77" s="13" customFormat="1" ht="50.05" customHeight="1"/>
    <row r="78" s="13" customFormat="1" ht="50.05" customHeight="1"/>
    <row r="79" s="13" customFormat="1" ht="50.05" customHeight="1"/>
    <row r="80" s="13" customFormat="1" ht="50.05" customHeight="1"/>
    <row r="81" s="13" customFormat="1" ht="50.05" customHeight="1"/>
    <row r="82" s="13" customFormat="1" ht="50.05" customHeight="1"/>
    <row r="83" s="13" customFormat="1" ht="50.05" customHeight="1"/>
    <row r="84" s="13" customFormat="1" ht="50.05" customHeight="1"/>
    <row r="85" s="13" customFormat="1" ht="50.05" customHeight="1"/>
    <row r="86" s="13" customFormat="1" ht="50.05" customHeight="1"/>
    <row r="87" s="13" customFormat="1" ht="50.05" customHeight="1"/>
    <row r="88" s="13" customFormat="1" ht="50.05" customHeight="1"/>
    <row r="89" s="13" customFormat="1" ht="50.05" customHeight="1"/>
    <row r="90" s="13" customFormat="1" ht="50.05" customHeight="1"/>
    <row r="91" s="13" customFormat="1" ht="50.05" customHeight="1"/>
    <row r="92" s="13" customFormat="1" ht="50.05" customHeight="1"/>
    <row r="93" s="13" customFormat="1" ht="50.05" customHeight="1"/>
    <row r="94" s="13" customFormat="1" ht="50.05" customHeight="1"/>
    <row r="95" s="13" customFormat="1" ht="50.05" customHeight="1"/>
    <row r="96" s="13" customFormat="1" ht="50.05" customHeight="1"/>
    <row r="97" s="13" customFormat="1" ht="50.05" customHeight="1"/>
    <row r="98" s="13" customFormat="1" ht="50.05" customHeight="1"/>
    <row r="99" s="13" customFormat="1" ht="50.05" customHeight="1"/>
    <row r="100" s="13" customFormat="1" ht="50.05" customHeight="1"/>
    <row r="101" s="13" customFormat="1" ht="50.05" customHeight="1"/>
    <row r="102" s="13" customFormat="1" ht="50.05" customHeight="1"/>
    <row r="103" s="13" customFormat="1" ht="50.05" customHeight="1"/>
    <row r="104" s="13" customFormat="1" ht="50.05" customHeight="1"/>
    <row r="105" s="13" customFormat="1" ht="50.05" customHeight="1"/>
    <row r="106" s="13" customFormat="1" ht="50.05" customHeight="1"/>
    <row r="107" s="13" customFormat="1" ht="50.05" customHeight="1"/>
    <row r="108" s="13" customFormat="1" ht="50.05" customHeight="1"/>
    <row r="109" s="13" customFormat="1" ht="50.05" customHeight="1"/>
    <row r="110" s="13" customFormat="1" ht="50.05" customHeight="1"/>
    <row r="111" s="13" customFormat="1" ht="50.05" customHeight="1"/>
    <row r="112" s="13" customFormat="1" ht="50.05" customHeight="1"/>
    <row r="113" s="13" customFormat="1" ht="50.05" customHeight="1"/>
    <row r="114" s="13" customFormat="1" ht="50.05" customHeight="1"/>
    <row r="115" s="13" customFormat="1" ht="50.05" customHeight="1"/>
    <row r="116" s="13" customFormat="1" ht="50.05" customHeight="1"/>
    <row r="117" s="13" customFormat="1" ht="50.05" customHeight="1"/>
    <row r="118" s="13" customFormat="1" ht="50.05" customHeight="1"/>
    <row r="119" s="13" customFormat="1" ht="50.05" customHeight="1"/>
    <row r="120" s="13" customFormat="1" ht="50.05" customHeight="1"/>
    <row r="121" s="13" customFormat="1" ht="50.05" customHeight="1"/>
    <row r="122" s="13" customFormat="1" ht="50.05" customHeight="1" spans="1:7">
      <c r="A122" s="22"/>
      <c r="B122" s="23"/>
      <c r="C122" s="23"/>
      <c r="D122" s="23"/>
      <c r="E122" s="23"/>
      <c r="G122" s="23"/>
    </row>
    <row r="123" s="13" customFormat="1" ht="50.05" customHeight="1"/>
    <row r="124" s="13" customFormat="1" ht="50.05" customHeight="1"/>
    <row r="125" s="13" customFormat="1" ht="50.05" customHeight="1"/>
    <row r="126" s="13" customFormat="1" ht="50.05" customHeight="1"/>
    <row r="127" s="13" customFormat="1" ht="50.05" customHeight="1"/>
    <row r="128" s="13" customFormat="1" ht="50.05" customHeight="1"/>
    <row r="129" s="13" customFormat="1" ht="50.05" customHeight="1"/>
    <row r="130" s="13" customFormat="1" ht="50.05" customHeight="1"/>
    <row r="131" s="13" customFormat="1" ht="50.05" customHeight="1"/>
    <row r="132" s="13" customFormat="1" ht="50.05" customHeight="1"/>
    <row r="133" s="13" customFormat="1" ht="50.05" customHeight="1"/>
    <row r="134" s="13" customFormat="1" ht="50.05" customHeight="1"/>
    <row r="135" s="13" customFormat="1" ht="50.05" customHeight="1"/>
    <row r="136" s="13" customFormat="1" ht="50.05" customHeight="1"/>
    <row r="137" s="13" customFormat="1" ht="50.05" customHeight="1"/>
    <row r="138" s="13" customFormat="1" ht="50.05" customHeight="1"/>
    <row r="139" s="13" customFormat="1" ht="50.05" customHeight="1"/>
    <row r="140" s="13" customFormat="1" ht="50.05" customHeight="1"/>
    <row r="141" s="13" customFormat="1" ht="50.05" customHeight="1"/>
    <row r="142" s="13" customFormat="1" ht="50.05" customHeight="1"/>
    <row r="143" s="13" customFormat="1" ht="50.05" customHeight="1"/>
    <row r="144" s="13" customFormat="1" ht="50.05" customHeight="1"/>
    <row r="145" s="13" customFormat="1" ht="50.05" customHeight="1"/>
    <row r="146" s="13" customFormat="1" ht="50.05" customHeight="1"/>
    <row r="147" s="13" customFormat="1" ht="50.05" customHeight="1"/>
    <row r="148" s="13" customFormat="1" ht="50.05" customHeight="1"/>
    <row r="149" s="13" customFormat="1" ht="50.05" customHeight="1"/>
    <row r="150" s="13" customFormat="1" ht="50.05" customHeight="1"/>
    <row r="151" s="13" customFormat="1" ht="50.05" customHeight="1"/>
    <row r="152" s="13" customFormat="1" ht="50.05" customHeight="1"/>
    <row r="153" s="13" customFormat="1" ht="50.05" customHeight="1"/>
    <row r="154" s="13" customFormat="1" ht="50.05" customHeight="1"/>
    <row r="155" s="13" customFormat="1" ht="50.05" customHeight="1"/>
    <row r="156" s="13" customFormat="1" ht="50.05" customHeight="1"/>
    <row r="157" s="13" customFormat="1" ht="50.05" customHeight="1"/>
    <row r="158" s="13" customFormat="1" ht="50.05" customHeight="1"/>
    <row r="159" s="13" customFormat="1" ht="50.05" customHeight="1"/>
    <row r="160" s="13" customFormat="1" ht="50.05" customHeight="1"/>
    <row r="161" s="13" customFormat="1" ht="50.05" customHeight="1"/>
    <row r="162" s="13" customFormat="1" ht="50.05" customHeight="1"/>
    <row r="163" s="13" customFormat="1" ht="50.05" customHeight="1"/>
    <row r="164" s="13" customFormat="1" ht="50.05" customHeight="1"/>
    <row r="165" s="13" customFormat="1" ht="50.05" customHeight="1"/>
    <row r="166" s="13" customFormat="1" ht="50.05" customHeight="1"/>
    <row r="167" s="13" customFormat="1" ht="50.05" customHeight="1"/>
    <row r="168" s="13" customFormat="1" ht="50.05" customHeight="1"/>
    <row r="169" s="13" customFormat="1" ht="50.05" customHeight="1"/>
    <row r="170" s="13" customFormat="1" ht="50.05" customHeight="1"/>
    <row r="171" s="13" customFormat="1" ht="50.05" customHeight="1"/>
    <row r="172" s="13" customFormat="1" ht="50.05" customHeight="1"/>
    <row r="173" s="13" customFormat="1" ht="50.05" customHeight="1"/>
    <row r="174" s="13" customFormat="1" ht="50.05" customHeight="1"/>
    <row r="175" s="13" customFormat="1" ht="50.05" customHeight="1"/>
    <row r="176" s="13" customFormat="1" ht="50.05" customHeight="1"/>
    <row r="177" s="13" customFormat="1" ht="50.05" customHeight="1" spans="2:5">
      <c r="B177" s="24"/>
      <c r="C177" s="24"/>
      <c r="D177" s="24"/>
      <c r="E177" s="24"/>
    </row>
    <row r="178" s="13" customFormat="1" ht="50.05" customHeight="1"/>
    <row r="179" s="13" customFormat="1" ht="50.05" customHeight="1"/>
    <row r="180" s="13" customFormat="1" ht="50.05" customHeight="1"/>
    <row r="181" s="13" customFormat="1" ht="50.05" customHeight="1"/>
    <row r="182" s="13" customFormat="1" ht="50.05" customHeight="1"/>
    <row r="183" s="13" customFormat="1" ht="50.05" customHeight="1"/>
    <row r="184" s="13" customFormat="1" ht="50.05" customHeight="1"/>
    <row r="185" s="13" customFormat="1" ht="50.05" customHeight="1"/>
    <row r="186" s="13" customFormat="1" ht="50.05" customHeight="1"/>
    <row r="187" s="13" customFormat="1" ht="50.05" customHeight="1"/>
    <row r="188" s="13" customFormat="1" ht="50.05" customHeight="1"/>
    <row r="189" s="13" customFormat="1" ht="50.05" customHeight="1"/>
    <row r="190" s="13" customFormat="1" ht="50.05" customHeight="1"/>
    <row r="191" s="13" customFormat="1" ht="50.05" customHeight="1"/>
    <row r="192" s="13" customFormat="1" ht="50.05" customHeight="1"/>
    <row r="193" s="13" customFormat="1" ht="50.05" customHeight="1"/>
    <row r="194" s="13" customFormat="1" ht="50.05" customHeight="1"/>
    <row r="195" s="13" customFormat="1" ht="50.05" customHeight="1"/>
    <row r="196" s="13" customFormat="1" ht="50.05" customHeight="1"/>
    <row r="197" s="13" customFormat="1" ht="50.05" customHeight="1"/>
    <row r="198" s="13" customFormat="1" ht="50.05" customHeight="1"/>
    <row r="199" s="13" customFormat="1" ht="50.05" customHeight="1"/>
    <row r="200" s="13" customFormat="1" ht="50.05" customHeight="1"/>
    <row r="201" s="13" customFormat="1" ht="50.05" customHeight="1"/>
    <row r="202" s="13" customFormat="1" ht="50.05" customHeight="1"/>
    <row r="203" s="13" customFormat="1" ht="50.05" customHeight="1"/>
    <row r="204" s="13" customFormat="1" ht="50.05" customHeight="1"/>
    <row r="205" s="13" customFormat="1" ht="50.05" customHeight="1"/>
    <row r="206" s="13" customFormat="1" ht="50.05" customHeight="1"/>
    <row r="207" s="13" customFormat="1" ht="50.05" customHeight="1"/>
    <row r="208" s="13" customFormat="1" ht="50.05" customHeight="1"/>
    <row r="209" s="13" customFormat="1" ht="50.05" customHeight="1"/>
    <row r="210" s="13" customFormat="1" ht="50.05" customHeight="1"/>
    <row r="211" s="13" customFormat="1" ht="50.05" customHeight="1"/>
    <row r="212" s="13" customFormat="1" ht="50.05" customHeight="1"/>
    <row r="213" s="13" customFormat="1" ht="50.05" customHeight="1"/>
    <row r="214" s="13" customFormat="1" ht="50.05" customHeight="1"/>
    <row r="215" s="13" customFormat="1" ht="50.05" customHeight="1"/>
    <row r="216" s="13" customFormat="1" ht="50.05" customHeight="1"/>
    <row r="217" s="13" customFormat="1" ht="50.05" customHeight="1"/>
    <row r="218" s="13" customFormat="1" ht="50.05" customHeight="1"/>
    <row r="219" s="13" customFormat="1" ht="50.05" customHeight="1"/>
    <row r="220" s="13" customFormat="1" ht="50.05" customHeight="1"/>
    <row r="221" s="13" customFormat="1" ht="50.05" customHeight="1"/>
    <row r="222" s="13" customFormat="1" ht="50.05" customHeight="1"/>
    <row r="223" s="13" customFormat="1" ht="50.05" customHeight="1"/>
    <row r="224" s="13" customFormat="1" ht="50.05" customHeight="1"/>
    <row r="225" s="13" customFormat="1" ht="50.05" customHeight="1"/>
    <row r="226" s="13" customFormat="1" ht="50.05" customHeight="1"/>
    <row r="227" s="13" customFormat="1" ht="50.05" customHeight="1"/>
    <row r="228" s="13" customFormat="1" ht="50.05" customHeight="1"/>
    <row r="229" s="13" customFormat="1" ht="50.05" customHeight="1"/>
    <row r="230" s="13" customFormat="1" ht="50.05" customHeight="1"/>
    <row r="231" s="13" customFormat="1" ht="50.05" customHeight="1"/>
    <row r="232" s="13" customFormat="1" ht="50.05" customHeight="1"/>
    <row r="233" s="13" customFormat="1" ht="50.05" customHeight="1"/>
    <row r="234" s="13" customFormat="1" ht="50.05" customHeight="1"/>
    <row r="235" s="13" customFormat="1" ht="50.05" customHeight="1"/>
    <row r="236" s="13" customFormat="1" ht="50.05" customHeight="1"/>
    <row r="237" s="13" customFormat="1" ht="50.05" customHeight="1"/>
    <row r="238" s="13" customFormat="1" ht="50.05" customHeight="1"/>
    <row r="239" s="13" customFormat="1" ht="50.05" customHeight="1"/>
    <row r="240" s="13" customFormat="1" ht="50.05" customHeight="1"/>
    <row r="241" s="13" customFormat="1" ht="50.05" customHeight="1"/>
    <row r="242" s="13" customFormat="1" ht="50.05" customHeight="1"/>
    <row r="243" s="13" customFormat="1" ht="50.05" customHeight="1"/>
    <row r="244" s="13" customFormat="1" ht="50.05" customHeight="1"/>
    <row r="245" s="13" customFormat="1" ht="50.05" customHeight="1"/>
    <row r="246" s="13" customFormat="1" ht="50.05" customHeight="1"/>
    <row r="247" s="13" customFormat="1" ht="50.05" customHeight="1"/>
    <row r="248" s="13" customFormat="1" ht="50.05" customHeight="1"/>
    <row r="249" s="13" customFormat="1" ht="50.05" customHeight="1"/>
    <row r="250" s="13" customFormat="1" ht="50.05" customHeight="1" spans="2:5">
      <c r="B250" s="25"/>
      <c r="C250" s="25"/>
      <c r="D250" s="25"/>
      <c r="E250" s="25"/>
    </row>
    <row r="251" s="13" customFormat="1" ht="50.05" customHeight="1" spans="2:5">
      <c r="B251" s="25"/>
      <c r="C251" s="25"/>
      <c r="D251" s="25"/>
      <c r="E251" s="25"/>
    </row>
    <row r="252" s="13" customFormat="1" ht="50.05" customHeight="1" spans="2:6">
      <c r="B252" s="25"/>
      <c r="C252" s="25"/>
      <c r="D252" s="25"/>
      <c r="E252" s="25"/>
      <c r="F252" s="26"/>
    </row>
    <row r="253" s="13" customFormat="1" ht="50.05" customHeight="1" spans="6:6">
      <c r="F253" s="26"/>
    </row>
    <row r="254" s="13" customFormat="1" ht="50.05" customHeight="1"/>
    <row r="255" s="13" customFormat="1" ht="50.05" customHeight="1"/>
    <row r="256" s="13" customFormat="1" ht="50.05" customHeight="1"/>
    <row r="257" s="13" customFormat="1" ht="50.05" customHeight="1"/>
    <row r="258" s="13" customFormat="1" ht="50.05" customHeight="1" spans="6:6">
      <c r="F258" s="26"/>
    </row>
    <row r="259" s="13" customFormat="1" ht="50.05" customHeight="1" spans="6:6">
      <c r="F259" s="26"/>
    </row>
    <row r="260" s="13" customFormat="1" ht="50.05" customHeight="1" spans="6:6">
      <c r="F260" s="26"/>
    </row>
    <row r="261" s="13" customFormat="1" ht="50.05" customHeight="1"/>
    <row r="262" s="13" customFormat="1" ht="50.05" customHeight="1"/>
    <row r="263" s="13" customFormat="1" ht="50.05" customHeight="1"/>
    <row r="264" s="13" customFormat="1" ht="50.05" customHeight="1"/>
    <row r="265" s="13" customFormat="1" ht="50.05" customHeight="1"/>
    <row r="266" s="13" customFormat="1" ht="50.05" customHeight="1"/>
    <row r="267" s="13" customFormat="1" ht="50.05" customHeight="1"/>
    <row r="268" s="13" customFormat="1" ht="50.05" customHeight="1"/>
    <row r="269" s="13" customFormat="1" ht="50.05" customHeight="1" spans="1:7">
      <c r="A269" s="27"/>
      <c r="G269" s="25"/>
    </row>
    <row r="270" s="13" customFormat="1" ht="50.05" customHeight="1" spans="1:7">
      <c r="A270" s="27"/>
      <c r="G270" s="28"/>
    </row>
    <row r="271" s="13" customFormat="1" ht="50.05" customHeight="1" spans="1:1">
      <c r="A271" s="27"/>
    </row>
    <row r="272" s="13" customFormat="1" ht="50.05" customHeight="1"/>
    <row r="273" s="13" customFormat="1" ht="50.05" customHeight="1" spans="7:7">
      <c r="G273" s="25"/>
    </row>
    <row r="274" s="13" customFormat="1" ht="50.05" customHeight="1"/>
    <row r="275" s="13" customFormat="1" ht="50.05" customHeight="1"/>
    <row r="276" s="13" customFormat="1" ht="50.05" customHeight="1"/>
    <row r="277" s="13" customFormat="1" ht="50.05" customHeight="1"/>
    <row r="278" s="13" customFormat="1" ht="50.05" customHeight="1"/>
    <row r="279" s="13" customFormat="1" ht="50.05" customHeight="1"/>
    <row r="280" s="13" customFormat="1" ht="50.05" customHeight="1"/>
    <row r="281" s="13" customFormat="1" ht="50.05" customHeight="1"/>
    <row r="282" s="13" customFormat="1" ht="50.05" customHeight="1"/>
    <row r="283" s="13" customFormat="1" ht="50.05" customHeight="1"/>
    <row r="284" s="13" customFormat="1" ht="50.05" customHeight="1"/>
    <row r="285" s="13" customFormat="1" ht="50.05" customHeight="1"/>
    <row r="286" s="13" customFormat="1" ht="50.05" customHeight="1"/>
    <row r="287" s="13" customFormat="1" ht="50.05" customHeight="1"/>
    <row r="288" s="13" customFormat="1" ht="50.05" customHeight="1"/>
    <row r="289" s="13" customFormat="1" ht="50.05" customHeight="1"/>
    <row r="290" s="13" customFormat="1" ht="50.05" customHeight="1"/>
    <row r="291" s="13" customFormat="1" ht="50.05" customHeight="1"/>
    <row r="292" s="13" customFormat="1" ht="50.05" customHeight="1"/>
    <row r="293" s="13" customFormat="1" ht="50.05" customHeight="1"/>
    <row r="294" s="13" customFormat="1" ht="50.05" customHeight="1"/>
    <row r="295" s="13" customFormat="1" ht="50.05" customHeight="1"/>
    <row r="296" s="13" customFormat="1" ht="50.05" customHeight="1"/>
    <row r="297" s="13" customFormat="1" ht="50.05" customHeight="1"/>
    <row r="298" s="13" customFormat="1" ht="50.05" customHeight="1"/>
    <row r="299" s="13" customFormat="1" ht="50.05" customHeight="1"/>
    <row r="300" s="13" customFormat="1" ht="50.05" customHeight="1"/>
    <row r="301" s="13" customFormat="1" ht="50.05" customHeight="1"/>
    <row r="302" s="13" customFormat="1" ht="50.05" customHeight="1"/>
    <row r="303" s="13" customFormat="1" ht="50.05" customHeight="1"/>
    <row r="304" s="13" customFormat="1" ht="50.05" customHeight="1"/>
    <row r="305" s="13" customFormat="1" ht="50.05" customHeight="1"/>
    <row r="306" s="13" customFormat="1" ht="50.05" customHeight="1"/>
    <row r="307" s="13" customFormat="1" ht="50.05" customHeight="1"/>
    <row r="308" s="13" customFormat="1" ht="50.05" customHeight="1"/>
    <row r="309" s="13" customFormat="1" ht="50.05" customHeight="1"/>
    <row r="310" s="13" customFormat="1" ht="50.05" customHeight="1"/>
    <row r="311" s="13" customFormat="1" ht="50.05" customHeight="1"/>
    <row r="312" s="13" customFormat="1" ht="50.05" customHeight="1"/>
    <row r="313" s="13" customFormat="1" ht="50.05" customHeight="1"/>
    <row r="314" s="13" customFormat="1" ht="50.05" customHeight="1"/>
    <row r="315" s="13" customFormat="1" ht="50.05" customHeight="1"/>
    <row r="316" s="13" customFormat="1" ht="50.05" customHeight="1"/>
    <row r="317" s="13" customFormat="1" ht="50.05" customHeight="1"/>
    <row r="318" s="13" customFormat="1" ht="50.05" customHeight="1"/>
    <row r="319" s="13" customFormat="1" ht="50.05" customHeight="1"/>
    <row r="320" s="13" customFormat="1" ht="50.05" customHeight="1"/>
    <row r="321" s="13" customFormat="1" ht="50.05" customHeight="1"/>
    <row r="322" s="13" customFormat="1" ht="50.05" customHeight="1"/>
    <row r="323" s="13" customFormat="1" ht="50.05" customHeight="1"/>
    <row r="324" s="13" customFormat="1" ht="50.05" customHeight="1"/>
    <row r="325" s="13" customFormat="1" ht="50.05" customHeight="1"/>
    <row r="326" s="13" customFormat="1" ht="50.05" customHeight="1"/>
    <row r="327" s="13" customFormat="1" ht="50.05" customHeight="1"/>
    <row r="328" s="13" customFormat="1" ht="50.05" customHeight="1"/>
    <row r="329" s="13" customFormat="1" ht="50.05" customHeight="1"/>
    <row r="330" s="13" customFormat="1" ht="50.05" customHeight="1"/>
    <row r="331" s="13" customFormat="1" ht="50.05" customHeight="1"/>
    <row r="332" s="13" customFormat="1" ht="50.05" customHeight="1"/>
    <row r="333" s="13" customFormat="1" ht="50.05" customHeight="1"/>
    <row r="334" s="13" customFormat="1" ht="50.05" customHeight="1"/>
    <row r="335" s="13" customFormat="1" ht="50.05" customHeight="1"/>
    <row r="336" s="13" customFormat="1" ht="50.05" customHeight="1"/>
    <row r="337" s="13" customFormat="1" ht="50.05" customHeight="1"/>
    <row r="338" s="13" customFormat="1" ht="50.05" customHeight="1"/>
    <row r="339" s="13" customFormat="1" ht="50.05" customHeight="1"/>
    <row r="340" s="13" customFormat="1" ht="50.05" customHeight="1"/>
    <row r="341" s="13" customFormat="1" ht="50.05" customHeight="1"/>
    <row r="342" s="13" customFormat="1" ht="50.05" customHeight="1"/>
    <row r="343" s="13" customFormat="1" ht="50.05" customHeight="1"/>
    <row r="344" s="13" customFormat="1" ht="50.05" customHeight="1"/>
    <row r="345" s="13" customFormat="1" ht="50.05" customHeight="1"/>
    <row r="346" s="13" customFormat="1" ht="50.05" customHeight="1"/>
    <row r="347" s="13" customFormat="1" ht="50.05" customHeight="1"/>
    <row r="348" s="13" customFormat="1" ht="50.05" customHeight="1" spans="7:7">
      <c r="G348" s="25"/>
    </row>
    <row r="349" s="13" customFormat="1" ht="50.05" customHeight="1" spans="7:7">
      <c r="G349" s="25"/>
    </row>
    <row r="350" s="13" customFormat="1" ht="50.05" customHeight="1" spans="7:7">
      <c r="G350" s="25"/>
    </row>
    <row r="351" s="13" customFormat="1" ht="50.05" customHeight="1" spans="7:7">
      <c r="G351" s="25"/>
    </row>
    <row r="352" s="13" customFormat="1" ht="50.05" customHeight="1" spans="7:7">
      <c r="G352" s="25"/>
    </row>
    <row r="353" s="13" customFormat="1" ht="50.05" customHeight="1" spans="7:7">
      <c r="G353" s="25"/>
    </row>
    <row r="354" s="13" customFormat="1" ht="50.05" customHeight="1" spans="7:7">
      <c r="G354" s="25"/>
    </row>
    <row r="355" s="13" customFormat="1" ht="50.05" customHeight="1" spans="7:7">
      <c r="G355" s="25"/>
    </row>
    <row r="356" s="13" customFormat="1" ht="50.05" customHeight="1" spans="7:7">
      <c r="G356" s="25"/>
    </row>
    <row r="357" s="13" customFormat="1" ht="50.05" customHeight="1" spans="7:7">
      <c r="G357" s="25"/>
    </row>
    <row r="358" s="13" customFormat="1" ht="50.05" customHeight="1"/>
    <row r="359" s="13" customFormat="1" ht="50.05" customHeight="1"/>
    <row r="360" s="13" customFormat="1" ht="50.05" customHeight="1" spans="6:7">
      <c r="F360" s="25"/>
      <c r="G360" s="25"/>
    </row>
    <row r="361" s="13" customFormat="1" ht="50.05" customHeight="1"/>
    <row r="362" s="13" customFormat="1" ht="50.05" customHeight="1"/>
    <row r="363" s="13" customFormat="1" ht="50.05" customHeight="1"/>
    <row r="364" s="13" customFormat="1" ht="50.05" customHeight="1"/>
    <row r="365" s="13" customFormat="1" ht="50.05" customHeight="1"/>
    <row r="366" s="13" customFormat="1" ht="50.05" customHeight="1"/>
    <row r="367" s="13" customFormat="1" ht="50.05" customHeight="1"/>
    <row r="368" s="13" customFormat="1" ht="50.05" customHeight="1"/>
    <row r="369" s="13" customFormat="1" ht="50.05" customHeight="1"/>
    <row r="370" s="13" customFormat="1" ht="50.05" customHeight="1"/>
    <row r="371" s="13" customFormat="1" ht="50.05" customHeight="1"/>
    <row r="372" s="13" customFormat="1" ht="50.05" customHeight="1"/>
    <row r="373" s="13" customFormat="1" ht="50.05" customHeight="1"/>
    <row r="374" s="13" customFormat="1" ht="50.05" customHeight="1"/>
    <row r="375" s="13" customFormat="1" ht="50.05" customHeight="1"/>
    <row r="376" s="13" customFormat="1" ht="50.05" customHeight="1" spans="2:5">
      <c r="B376" s="25"/>
      <c r="C376" s="25"/>
      <c r="D376" s="25"/>
      <c r="E376" s="25"/>
    </row>
    <row r="377" s="13" customFormat="1" ht="50.05" customHeight="1" spans="1:7">
      <c r="A377" s="29"/>
      <c r="G377" s="29"/>
    </row>
    <row r="378" s="13" customFormat="1" ht="50.05" customHeight="1" spans="1:7">
      <c r="A378" s="29"/>
      <c r="G378" s="29"/>
    </row>
    <row r="379" s="13" customFormat="1" ht="50.05" customHeight="1" spans="1:1">
      <c r="A379" s="29"/>
    </row>
    <row r="380" s="13" customFormat="1" ht="50.05" customHeight="1" spans="1:1">
      <c r="A380" s="29"/>
    </row>
    <row r="381" s="13" customFormat="1" ht="50.05" customHeight="1" spans="1:7">
      <c r="A381" s="22"/>
      <c r="B381" s="23"/>
      <c r="C381" s="23"/>
      <c r="D381" s="23"/>
      <c r="E381" s="23"/>
      <c r="G381" s="23"/>
    </row>
    <row r="382" s="13" customFormat="1" ht="50.05" customHeight="1" spans="2:5">
      <c r="B382" s="25"/>
      <c r="C382" s="25"/>
      <c r="D382" s="25"/>
      <c r="E382" s="25"/>
    </row>
    <row r="383" s="13" customFormat="1" ht="50.05" customHeight="1" spans="2:5">
      <c r="B383" s="25"/>
      <c r="C383" s="25"/>
      <c r="D383" s="25"/>
      <c r="E383" s="25"/>
    </row>
    <row r="384" s="13" customFormat="1" ht="50.05" customHeight="1" spans="2:5">
      <c r="B384" s="25"/>
      <c r="C384" s="25"/>
      <c r="D384" s="25"/>
      <c r="E384" s="25"/>
    </row>
    <row r="385" s="13" customFormat="1" ht="50.05" customHeight="1" spans="2:5">
      <c r="B385" s="25"/>
      <c r="C385" s="25"/>
      <c r="D385" s="25"/>
      <c r="E385" s="25"/>
    </row>
    <row r="386" s="13" customFormat="1" ht="50.05" customHeight="1"/>
    <row r="387" s="13" customFormat="1" ht="50.05" customHeight="1"/>
    <row r="388" s="13" customFormat="1" ht="50.05" customHeight="1"/>
    <row r="389" s="13" customFormat="1" ht="50.05" customHeight="1"/>
    <row r="390" s="13" customFormat="1" ht="50.05" customHeight="1"/>
    <row r="391" s="13" customFormat="1" ht="50.05" customHeight="1"/>
    <row r="392" s="13" customFormat="1" ht="50.05" customHeight="1" spans="2:5">
      <c r="B392" s="30"/>
      <c r="C392" s="30"/>
      <c r="D392" s="30"/>
      <c r="E392" s="30"/>
    </row>
    <row r="393" s="13" customFormat="1" ht="50.05" customHeight="1"/>
    <row r="394" s="13" customFormat="1" ht="50.05" customHeight="1"/>
    <row r="395" s="13" customFormat="1" ht="50.05" customHeight="1"/>
    <row r="396" s="13" customFormat="1" ht="50.05" customHeight="1"/>
    <row r="397" s="13" customFormat="1" ht="50.05" customHeight="1"/>
    <row r="398" s="13" customFormat="1" ht="50.05" customHeight="1"/>
    <row r="399" s="13" customFormat="1" ht="50.05" customHeight="1"/>
    <row r="400" s="13" customFormat="1" ht="50.05" customHeight="1"/>
    <row r="401" s="13" customFormat="1" ht="50.05" customHeight="1"/>
    <row r="402" s="13" customFormat="1" ht="50.05" customHeight="1"/>
    <row r="403" s="13" customFormat="1" ht="50.05" customHeight="1"/>
    <row r="404" s="13" customFormat="1" ht="50.05" customHeight="1"/>
    <row r="405" s="13" customFormat="1" ht="50.05" customHeight="1"/>
    <row r="406" s="13" customFormat="1" ht="50.05" customHeight="1"/>
    <row r="407" s="13" customFormat="1" ht="50.05" customHeight="1"/>
    <row r="408" s="13" customFormat="1" ht="50.05" customHeight="1"/>
    <row r="409" s="13" customFormat="1" ht="50.05" customHeight="1"/>
    <row r="410" s="13" customFormat="1" ht="50.05" customHeight="1"/>
    <row r="411" s="13" customFormat="1" ht="50.05" customHeight="1"/>
    <row r="412" s="13" customFormat="1" ht="50.05" customHeight="1"/>
    <row r="413" s="13" customFormat="1" ht="50.05" customHeight="1"/>
    <row r="414" s="13" customFormat="1" ht="50.05" customHeight="1"/>
    <row r="415" s="13" customFormat="1" ht="50.05" customHeight="1" spans="6:6">
      <c r="F415" s="26"/>
    </row>
    <row r="416" s="13" customFormat="1" ht="50.05" customHeight="1"/>
    <row r="417" s="13" customFormat="1" ht="50.05" customHeight="1"/>
    <row r="418" s="13" customFormat="1" ht="50.05" customHeight="1"/>
    <row r="419" s="13" customFormat="1" ht="50.05" customHeight="1"/>
    <row r="420" s="13" customFormat="1" ht="50.05" customHeight="1"/>
    <row r="421" s="13" customFormat="1" ht="50.05" customHeight="1"/>
    <row r="422" s="13" customFormat="1" ht="50.05" customHeight="1"/>
    <row r="423" s="13" customFormat="1" ht="50.05" customHeight="1"/>
    <row r="424" s="13" customFormat="1" ht="50.05" customHeight="1"/>
    <row r="425" s="13" customFormat="1" ht="50.05" customHeight="1"/>
    <row r="426" s="13" customFormat="1" ht="50.05" customHeight="1"/>
    <row r="427" s="13" customFormat="1" ht="50.05" customHeight="1"/>
    <row r="428" s="13" customFormat="1" ht="50.05" customHeight="1"/>
    <row r="429" s="13" customFormat="1" ht="50.05" customHeight="1"/>
    <row r="430" s="13" customFormat="1" ht="50.05" customHeight="1"/>
    <row r="431" s="13" customFormat="1" ht="50.05" customHeight="1"/>
    <row r="432" s="13" customFormat="1" ht="50.05" customHeight="1"/>
    <row r="433" s="13" customFormat="1" ht="50.05" customHeight="1"/>
    <row r="434" s="13" customFormat="1" ht="50.05" customHeight="1"/>
    <row r="435" s="13" customFormat="1" ht="50.05" customHeight="1"/>
    <row r="436" s="13" customFormat="1" ht="50.05" customHeight="1"/>
    <row r="437" s="13" customFormat="1" ht="50.05" customHeight="1"/>
    <row r="438" s="13" customFormat="1" ht="50.05" customHeight="1"/>
    <row r="439" s="13" customFormat="1" ht="50.05" customHeight="1"/>
    <row r="440" s="13" customFormat="1" ht="50.05" customHeight="1"/>
    <row r="441" s="13" customFormat="1" ht="50.05" customHeight="1"/>
    <row r="442" s="13" customFormat="1" ht="50.05" customHeight="1"/>
    <row r="443" s="13" customFormat="1" ht="50.05" customHeight="1"/>
    <row r="444" s="13" customFormat="1" ht="50.05" customHeight="1"/>
    <row r="445" s="13" customFormat="1" ht="50.05" customHeight="1"/>
    <row r="446" s="13" customFormat="1" ht="50.05" customHeight="1"/>
    <row r="447" s="13" customFormat="1" ht="50.05" customHeight="1"/>
    <row r="448" s="13" customFormat="1" ht="50.05" customHeight="1"/>
    <row r="449" s="13" customFormat="1" ht="50.05" customHeight="1"/>
    <row r="450" s="13" customFormat="1" ht="50.05" customHeight="1"/>
    <row r="451" s="13" customFormat="1" ht="50.05" customHeight="1"/>
    <row r="452" s="13" customFormat="1" ht="50.05" customHeight="1"/>
    <row r="453" s="13" customFormat="1" ht="50.05" customHeight="1"/>
    <row r="454" s="13" customFormat="1" ht="50.05" customHeight="1"/>
    <row r="455" s="13" customFormat="1" ht="50.05" customHeight="1"/>
    <row r="456" s="13" customFormat="1" ht="50.05" customHeight="1"/>
    <row r="457" s="13" customFormat="1" ht="50.05" customHeight="1"/>
    <row r="458" s="13" customFormat="1" ht="50.05" customHeight="1"/>
    <row r="459" s="13" customFormat="1" ht="50.05" customHeight="1"/>
    <row r="460" s="13" customFormat="1" ht="50.05" customHeight="1"/>
    <row r="461" s="13" customFormat="1" ht="50.05" customHeight="1"/>
    <row r="462" s="13" customFormat="1" ht="50.05" customHeight="1"/>
    <row r="463" s="13" customFormat="1" ht="50.05" customHeight="1"/>
    <row r="464" s="13" customFormat="1" ht="50.05" customHeight="1"/>
    <row r="465" s="13" customFormat="1" ht="50.05" customHeight="1"/>
    <row r="466" s="13" customFormat="1" ht="50.05" customHeight="1"/>
    <row r="467" s="13" customFormat="1" ht="50.05" customHeight="1"/>
    <row r="468" s="13" customFormat="1" ht="50.05" customHeight="1"/>
    <row r="469" s="13" customFormat="1" ht="50.05" customHeight="1"/>
    <row r="470" s="13" customFormat="1" ht="50.05" customHeight="1"/>
    <row r="471" s="13" customFormat="1" ht="50.05" customHeight="1"/>
    <row r="472" s="13" customFormat="1" ht="50.05" customHeight="1"/>
    <row r="473" s="13" customFormat="1" ht="50.05" customHeight="1"/>
    <row r="474" s="13" customFormat="1" ht="50.05" customHeight="1"/>
    <row r="475" s="13" customFormat="1" ht="50.05" customHeight="1"/>
    <row r="476" s="13" customFormat="1" ht="50.05" customHeight="1"/>
    <row r="477" s="13" customFormat="1" ht="50.05" customHeight="1"/>
    <row r="478" s="13" customFormat="1" ht="50.05" customHeight="1"/>
    <row r="479" s="13" customFormat="1" ht="50.05" customHeight="1"/>
    <row r="480" s="13" customFormat="1" ht="50.05" customHeight="1"/>
    <row r="481" s="13" customFormat="1" ht="50.05" customHeight="1"/>
    <row r="482" s="13" customFormat="1" ht="50.05" customHeight="1"/>
    <row r="483" s="13" customFormat="1" ht="50.05" customHeight="1"/>
    <row r="484" s="13" customFormat="1" ht="50.05" customHeight="1"/>
    <row r="485" s="13" customFormat="1" ht="50.05" customHeight="1"/>
    <row r="486" s="13" customFormat="1" ht="50.05" customHeight="1"/>
    <row r="487" s="13" customFormat="1" ht="50.05" customHeight="1" spans="2:7">
      <c r="B487" s="31"/>
      <c r="C487" s="31"/>
      <c r="D487" s="31"/>
      <c r="E487" s="31"/>
      <c r="G487" s="31"/>
    </row>
    <row r="488" s="13" customFormat="1" ht="50.05" customHeight="1" spans="2:7">
      <c r="B488" s="31"/>
      <c r="C488" s="31"/>
      <c r="D488" s="31"/>
      <c r="E488" s="31"/>
      <c r="G488" s="31"/>
    </row>
    <row r="489" s="13" customFormat="1" ht="50.05" customHeight="1" spans="2:7">
      <c r="B489" s="31"/>
      <c r="C489" s="31"/>
      <c r="D489" s="31"/>
      <c r="E489" s="31"/>
      <c r="G489" s="31"/>
    </row>
    <row r="490" s="13" customFormat="1" ht="50.05" customHeight="1" spans="2:7">
      <c r="B490" s="31"/>
      <c r="C490" s="31"/>
      <c r="D490" s="31"/>
      <c r="E490" s="31"/>
      <c r="G490" s="31"/>
    </row>
    <row r="491" s="13" customFormat="1" ht="50.05" customHeight="1" spans="2:7">
      <c r="B491" s="31"/>
      <c r="C491" s="31"/>
      <c r="D491" s="31"/>
      <c r="E491" s="31"/>
      <c r="G491" s="31"/>
    </row>
    <row r="492" s="13" customFormat="1" ht="50.05" customHeight="1" spans="2:7">
      <c r="B492" s="31"/>
      <c r="C492" s="31"/>
      <c r="D492" s="31"/>
      <c r="E492" s="31"/>
      <c r="G492" s="31"/>
    </row>
    <row r="493" s="13" customFormat="1" ht="50.05" customHeight="1" spans="2:7">
      <c r="B493" s="31"/>
      <c r="C493" s="31"/>
      <c r="D493" s="31"/>
      <c r="E493" s="31"/>
      <c r="G493" s="31"/>
    </row>
    <row r="494" s="13" customFormat="1" ht="50.05" customHeight="1" spans="2:7">
      <c r="B494" s="31"/>
      <c r="C494" s="31"/>
      <c r="D494" s="31"/>
      <c r="E494" s="31"/>
      <c r="G494" s="31"/>
    </row>
    <row r="495" s="13" customFormat="1" ht="50.05" customHeight="1" spans="7:7">
      <c r="G495" s="31"/>
    </row>
    <row r="496" s="13" customFormat="1" ht="50.05" customHeight="1" spans="7:7">
      <c r="G496" s="31"/>
    </row>
    <row r="497" s="13" customFormat="1" ht="50.05" customHeight="1" spans="2:7">
      <c r="B497" s="31"/>
      <c r="C497" s="31"/>
      <c r="D497" s="31"/>
      <c r="E497" s="31"/>
      <c r="G497" s="31"/>
    </row>
    <row r="498" s="13" customFormat="1" ht="50.05" customHeight="1" spans="2:5">
      <c r="B498" s="25"/>
      <c r="C498" s="25"/>
      <c r="D498" s="25"/>
      <c r="E498" s="25"/>
    </row>
    <row r="499" s="13" customFormat="1" ht="50.05" customHeight="1" spans="2:5">
      <c r="B499" s="25"/>
      <c r="C499" s="25"/>
      <c r="D499" s="25"/>
      <c r="E499" s="25"/>
    </row>
    <row r="500" s="13" customFormat="1" ht="50.05" customHeight="1" spans="2:5">
      <c r="B500" s="25"/>
      <c r="C500" s="25"/>
      <c r="D500" s="25"/>
      <c r="E500" s="25"/>
    </row>
    <row r="501" s="13" customFormat="1" ht="50.05" customHeight="1" spans="2:5">
      <c r="B501" s="25"/>
      <c r="C501" s="25"/>
      <c r="D501" s="25"/>
      <c r="E501" s="25"/>
    </row>
    <row r="502" s="13" customFormat="1" ht="50.05" customHeight="1" spans="2:5">
      <c r="B502" s="25"/>
      <c r="C502" s="25"/>
      <c r="D502" s="25"/>
      <c r="E502" s="25"/>
    </row>
    <row r="503" s="13" customFormat="1" ht="50.05" customHeight="1" spans="2:5">
      <c r="B503" s="25"/>
      <c r="C503" s="25"/>
      <c r="D503" s="25"/>
      <c r="E503" s="25"/>
    </row>
    <row r="504" s="13" customFormat="1" ht="50.05" customHeight="1" spans="2:5">
      <c r="B504" s="25"/>
      <c r="C504" s="25"/>
      <c r="D504" s="25"/>
      <c r="E504" s="25"/>
    </row>
    <row r="505" s="13" customFormat="1" ht="50.05" customHeight="1" spans="2:5">
      <c r="B505" s="25"/>
      <c r="C505" s="25"/>
      <c r="D505" s="25"/>
      <c r="E505" s="25"/>
    </row>
    <row r="506" s="13" customFormat="1" ht="50.05" customHeight="1"/>
    <row r="507" s="13" customFormat="1" ht="50.05" customHeight="1"/>
    <row r="508" s="13" customFormat="1" ht="50.05" customHeight="1"/>
    <row r="509" s="13" customFormat="1" ht="50.05" customHeight="1"/>
    <row r="510" s="13" customFormat="1" ht="50.05" customHeight="1"/>
    <row r="511" s="13" customFormat="1" ht="50.05" customHeight="1"/>
    <row r="512" s="13" customFormat="1" ht="50.05" customHeight="1"/>
    <row r="513" s="13" customFormat="1" ht="50.05" customHeight="1"/>
    <row r="514" s="13" customFormat="1" ht="50.05" customHeight="1"/>
    <row r="515" s="13" customFormat="1" ht="50.05" customHeight="1"/>
    <row r="516" s="13" customFormat="1" ht="50.05" customHeight="1"/>
    <row r="517" s="13" customFormat="1" ht="50.05" customHeight="1"/>
    <row r="518" s="13" customFormat="1" ht="50.05" customHeight="1"/>
    <row r="519" s="13" customFormat="1" ht="50.05" customHeight="1"/>
    <row r="520" s="13" customFormat="1" ht="50.05" customHeight="1"/>
    <row r="521" s="13" customFormat="1" ht="50.05" customHeight="1"/>
    <row r="522" s="13" customFormat="1" ht="50.05" customHeight="1"/>
    <row r="523" s="13" customFormat="1" ht="50.05" customHeight="1"/>
    <row r="524" s="13" customFormat="1" ht="50.05" customHeight="1" spans="7:7">
      <c r="G524" s="32"/>
    </row>
    <row r="525" s="13" customFormat="1" ht="50.05" customHeight="1" spans="7:7">
      <c r="G525" s="32"/>
    </row>
    <row r="526" s="13" customFormat="1" ht="50.05" customHeight="1" spans="7:7">
      <c r="G526" s="32"/>
    </row>
    <row r="527" s="13" customFormat="1" ht="50.05" customHeight="1" spans="7:7">
      <c r="G527" s="32"/>
    </row>
    <row r="528" s="13" customFormat="1" ht="50.05" customHeight="1" spans="7:7">
      <c r="G528" s="32"/>
    </row>
    <row r="529" s="13" customFormat="1" ht="50.05" customHeight="1" spans="7:7">
      <c r="G529" s="32"/>
    </row>
    <row r="530" s="13" customFormat="1" ht="50.05" customHeight="1" spans="7:7">
      <c r="G530" s="32"/>
    </row>
    <row r="531" s="13" customFormat="1" ht="50.05" customHeight="1" spans="7:7">
      <c r="G531" s="32"/>
    </row>
    <row r="532" s="13" customFormat="1" ht="50.05" customHeight="1" spans="7:7">
      <c r="G532" s="32"/>
    </row>
    <row r="533" s="13" customFormat="1" ht="50.05" customHeight="1" spans="7:7">
      <c r="G533" s="32"/>
    </row>
    <row r="534" s="13" customFormat="1" ht="50.05" customHeight="1" spans="7:7">
      <c r="G534" s="32"/>
    </row>
    <row r="535" s="13" customFormat="1" ht="50.05" customHeight="1" spans="7:7">
      <c r="G535" s="32"/>
    </row>
    <row r="536" s="13" customFormat="1" ht="50.05" customHeight="1" spans="7:7">
      <c r="G536" s="32"/>
    </row>
    <row r="537" s="13" customFormat="1" ht="50.05" customHeight="1" spans="7:7">
      <c r="G537" s="32"/>
    </row>
    <row r="538" s="13" customFormat="1" ht="50.05" customHeight="1" spans="7:7">
      <c r="G538" s="33"/>
    </row>
    <row r="539" s="13" customFormat="1" ht="50.05" customHeight="1"/>
    <row r="540" s="13" customFormat="1" ht="50.05" customHeight="1"/>
    <row r="541" s="13" customFormat="1" ht="50.05" customHeight="1" spans="7:7">
      <c r="G541" s="33"/>
    </row>
    <row r="542" s="13" customFormat="1" ht="50.05" customHeight="1"/>
    <row r="543" s="13" customFormat="1" ht="50.05" customHeight="1" spans="7:7">
      <c r="G543" s="33"/>
    </row>
    <row r="544" s="13" customFormat="1" ht="50.05" customHeight="1"/>
    <row r="545" s="13" customFormat="1" ht="50.05" customHeight="1"/>
    <row r="546" s="13" customFormat="1" ht="50.05" customHeight="1"/>
    <row r="547" s="13" customFormat="1" ht="50.05" customHeight="1"/>
    <row r="548" s="13" customFormat="1" ht="50.05" customHeight="1"/>
    <row r="549" s="13" customFormat="1" ht="50.05" customHeight="1"/>
    <row r="550" s="13" customFormat="1" ht="50.05" customHeight="1"/>
    <row r="551" s="13" customFormat="1" ht="50.05" customHeight="1"/>
    <row r="552" s="13" customFormat="1" ht="50.05" customHeight="1"/>
    <row r="553" s="13" customFormat="1" ht="50.05" customHeight="1"/>
    <row r="554" s="13" customFormat="1" ht="50.05" customHeight="1"/>
    <row r="555" s="13" customFormat="1" ht="50.05" customHeight="1"/>
    <row r="556" s="13" customFormat="1" ht="50.05" customHeight="1"/>
    <row r="557" s="13" customFormat="1" ht="50.05" customHeight="1"/>
    <row r="558" s="13" customFormat="1" ht="50.05" customHeight="1"/>
    <row r="559" s="13" customFormat="1" ht="50.05" customHeight="1" spans="7:7">
      <c r="G559" s="33"/>
    </row>
    <row r="560" s="13" customFormat="1" ht="50.05" customHeight="1"/>
    <row r="561" s="13" customFormat="1" ht="50.05" customHeight="1"/>
    <row r="562" s="13" customFormat="1" ht="50.05" customHeight="1" spans="7:7">
      <c r="G562" s="33"/>
    </row>
    <row r="563" s="13" customFormat="1" ht="50.05" customHeight="1" spans="7:7">
      <c r="G563" s="33"/>
    </row>
    <row r="564" s="13" customFormat="1" ht="50.05" customHeight="1"/>
    <row r="565" s="13" customFormat="1" ht="50.05" customHeight="1"/>
    <row r="566" s="13" customFormat="1" ht="50.05" customHeight="1"/>
    <row r="567" s="13" customFormat="1" ht="50.05" customHeight="1"/>
    <row r="568" s="13" customFormat="1" ht="50.05" customHeight="1"/>
    <row r="569" s="13" customFormat="1" ht="50.05" customHeight="1" spans="1:7">
      <c r="A569" s="34"/>
      <c r="B569" s="34"/>
      <c r="C569" s="34"/>
      <c r="D569" s="34"/>
      <c r="E569" s="34"/>
      <c r="F569" s="34"/>
      <c r="G569" s="34"/>
    </row>
    <row r="570" s="13" customFormat="1" ht="50.05" customHeight="1" spans="1:7">
      <c r="A570" s="34"/>
      <c r="B570" s="34"/>
      <c r="C570" s="34"/>
      <c r="D570" s="34"/>
      <c r="E570" s="34"/>
      <c r="F570" s="34"/>
      <c r="G570" s="34"/>
    </row>
    <row r="571" s="13" customFormat="1" ht="50.05" customHeight="1" spans="1:7">
      <c r="A571" s="34"/>
      <c r="B571" s="34"/>
      <c r="C571" s="34"/>
      <c r="D571" s="34"/>
      <c r="E571" s="34"/>
      <c r="F571" s="34"/>
      <c r="G571" s="34"/>
    </row>
    <row r="572" s="13" customFormat="1" ht="50.05" customHeight="1" spans="1:7">
      <c r="A572" s="34"/>
      <c r="B572" s="34"/>
      <c r="C572" s="34"/>
      <c r="D572" s="34"/>
      <c r="E572" s="34"/>
      <c r="F572" s="34"/>
      <c r="G572" s="34"/>
    </row>
    <row r="573" s="13" customFormat="1" ht="50.05" customHeight="1" spans="1:7">
      <c r="A573" s="34"/>
      <c r="B573" s="34"/>
      <c r="C573" s="34"/>
      <c r="D573" s="34"/>
      <c r="E573" s="34"/>
      <c r="F573" s="34"/>
      <c r="G573" s="34"/>
    </row>
    <row r="574" s="13" customFormat="1" ht="50.05" customHeight="1" spans="1:7">
      <c r="A574" s="34"/>
      <c r="B574" s="34"/>
      <c r="C574" s="34"/>
      <c r="D574" s="34"/>
      <c r="E574" s="34"/>
      <c r="F574" s="34"/>
      <c r="G574" s="34"/>
    </row>
    <row r="575" s="13" customFormat="1" ht="50.05" customHeight="1" spans="1:7">
      <c r="A575" s="34"/>
      <c r="B575" s="34"/>
      <c r="C575" s="34"/>
      <c r="D575" s="34"/>
      <c r="E575" s="34"/>
      <c r="F575" s="34"/>
      <c r="G575" s="34"/>
    </row>
    <row r="576" s="13" customFormat="1" ht="50.05" customHeight="1" spans="1:7">
      <c r="A576" s="34"/>
      <c r="B576" s="34"/>
      <c r="C576" s="34"/>
      <c r="D576" s="34"/>
      <c r="E576" s="34"/>
      <c r="F576" s="34"/>
      <c r="G576" s="34"/>
    </row>
    <row r="577" s="13" customFormat="1" ht="50.05" customHeight="1" spans="1:7">
      <c r="A577" s="34"/>
      <c r="B577" s="34"/>
      <c r="C577" s="34"/>
      <c r="D577" s="34"/>
      <c r="E577" s="34"/>
      <c r="F577" s="34"/>
      <c r="G577" s="34"/>
    </row>
    <row r="578" s="13" customFormat="1" ht="50.05" customHeight="1" spans="1:7">
      <c r="A578" s="34"/>
      <c r="B578" s="34"/>
      <c r="C578" s="34"/>
      <c r="D578" s="34"/>
      <c r="E578" s="34"/>
      <c r="F578" s="34"/>
      <c r="G578" s="34"/>
    </row>
    <row r="579" s="13" customFormat="1" ht="50.05" customHeight="1" spans="2:7">
      <c r="B579" s="28"/>
      <c r="C579" s="28"/>
      <c r="D579" s="28"/>
      <c r="E579" s="28"/>
      <c r="G579" s="35"/>
    </row>
    <row r="580" s="13" customFormat="1" ht="50.05" customHeight="1" spans="2:7">
      <c r="B580" s="28"/>
      <c r="C580" s="28"/>
      <c r="D580" s="28"/>
      <c r="E580" s="28"/>
      <c r="G580" s="35"/>
    </row>
    <row r="581" s="13" customFormat="1" ht="50.05" customHeight="1" spans="2:7">
      <c r="B581" s="28"/>
      <c r="C581" s="28"/>
      <c r="D581" s="28"/>
      <c r="E581" s="28"/>
      <c r="G581" s="35"/>
    </row>
    <row r="582" s="13" customFormat="1" ht="50.05" customHeight="1" spans="2:7">
      <c r="B582" s="28"/>
      <c r="C582" s="28"/>
      <c r="D582" s="28"/>
      <c r="E582" s="28"/>
      <c r="G582" s="35"/>
    </row>
    <row r="583" s="13" customFormat="1" ht="50.05" customHeight="1" spans="2:7">
      <c r="B583" s="28"/>
      <c r="C583" s="28"/>
      <c r="D583" s="28"/>
      <c r="E583" s="28"/>
      <c r="G583" s="35"/>
    </row>
    <row r="584" s="13" customFormat="1" ht="50.05" customHeight="1" spans="2:7">
      <c r="B584" s="28"/>
      <c r="C584" s="28"/>
      <c r="D584" s="28"/>
      <c r="E584" s="28"/>
      <c r="G584" s="35"/>
    </row>
    <row r="585" s="13" customFormat="1" ht="50.05" customHeight="1" spans="2:7">
      <c r="B585" s="28"/>
      <c r="C585" s="28"/>
      <c r="D585" s="28"/>
      <c r="E585" s="28"/>
      <c r="G585" s="35"/>
    </row>
    <row r="586" s="13" customFormat="1" ht="50.05" customHeight="1" spans="2:7">
      <c r="B586" s="28"/>
      <c r="C586" s="28"/>
      <c r="D586" s="28"/>
      <c r="E586" s="28"/>
      <c r="G586" s="35"/>
    </row>
    <row r="587" s="13" customFormat="1" ht="50.05" customHeight="1" spans="1:7">
      <c r="A587" s="32"/>
      <c r="B587" s="32"/>
      <c r="C587" s="32"/>
      <c r="D587" s="32"/>
      <c r="E587" s="32"/>
      <c r="G587" s="32"/>
    </row>
    <row r="588" s="13" customFormat="1" ht="50.05" customHeight="1" spans="1:7">
      <c r="A588" s="32"/>
      <c r="B588" s="32"/>
      <c r="C588" s="32"/>
      <c r="D588" s="32"/>
      <c r="E588" s="32"/>
      <c r="G588" s="32"/>
    </row>
    <row r="589" s="13" customFormat="1" ht="50.05" customHeight="1" spans="1:7">
      <c r="A589" s="32"/>
      <c r="B589" s="32"/>
      <c r="C589" s="32"/>
      <c r="D589" s="32"/>
      <c r="E589" s="32"/>
      <c r="G589" s="32"/>
    </row>
    <row r="590" s="13" customFormat="1" ht="50.05" customHeight="1" spans="1:7">
      <c r="A590" s="32"/>
      <c r="B590" s="32"/>
      <c r="C590" s="32"/>
      <c r="D590" s="32"/>
      <c r="E590" s="32"/>
      <c r="G590" s="32"/>
    </row>
    <row r="591" s="13" customFormat="1" ht="50.05" customHeight="1" spans="1:7">
      <c r="A591" s="32"/>
      <c r="B591" s="32"/>
      <c r="C591" s="32"/>
      <c r="D591" s="32"/>
      <c r="E591" s="32"/>
      <c r="G591" s="32"/>
    </row>
    <row r="592" s="13" customFormat="1" ht="50.05" customHeight="1" spans="1:7">
      <c r="A592" s="32"/>
      <c r="B592" s="32"/>
      <c r="C592" s="32"/>
      <c r="D592" s="32"/>
      <c r="E592" s="32"/>
      <c r="G592" s="32"/>
    </row>
    <row r="593" s="13" customFormat="1" ht="50.05" customHeight="1" spans="1:7">
      <c r="A593" s="32"/>
      <c r="B593" s="32"/>
      <c r="C593" s="32"/>
      <c r="D593" s="32"/>
      <c r="E593" s="32"/>
      <c r="G593" s="32"/>
    </row>
    <row r="594" s="13" customFormat="1" ht="50.05" customHeight="1" spans="1:7">
      <c r="A594" s="32"/>
      <c r="B594" s="32"/>
      <c r="C594" s="32"/>
      <c r="D594" s="32"/>
      <c r="E594" s="32"/>
      <c r="G594" s="32"/>
    </row>
    <row r="595" s="13" customFormat="1" ht="50.05" customHeight="1" spans="1:7">
      <c r="A595" s="32"/>
      <c r="B595" s="32"/>
      <c r="C595" s="32"/>
      <c r="D595" s="32"/>
      <c r="E595" s="32"/>
      <c r="G595" s="32"/>
    </row>
    <row r="596" s="13" customFormat="1" ht="50.05" customHeight="1" spans="1:7">
      <c r="A596" s="32"/>
      <c r="B596" s="32"/>
      <c r="C596" s="32"/>
      <c r="D596" s="32"/>
      <c r="E596" s="32"/>
      <c r="G596" s="32"/>
    </row>
    <row r="597" s="13" customFormat="1" ht="50.05" customHeight="1" spans="1:7">
      <c r="A597" s="32"/>
      <c r="B597" s="32"/>
      <c r="C597" s="32"/>
      <c r="D597" s="32"/>
      <c r="E597" s="32"/>
      <c r="G597" s="32"/>
    </row>
    <row r="598" s="13" customFormat="1" ht="50.05" customHeight="1" spans="1:7">
      <c r="A598" s="32"/>
      <c r="B598" s="32"/>
      <c r="C598" s="32"/>
      <c r="D598" s="32"/>
      <c r="E598" s="32"/>
      <c r="G598" s="32"/>
    </row>
    <row r="599" s="13" customFormat="1" ht="50.05" customHeight="1" spans="1:7">
      <c r="A599" s="32"/>
      <c r="B599" s="32"/>
      <c r="C599" s="32"/>
      <c r="D599" s="32"/>
      <c r="E599" s="32"/>
      <c r="G599" s="32"/>
    </row>
  </sheetData>
  <mergeCells count="7">
    <mergeCell ref="A1:J1"/>
    <mergeCell ref="A2:J2"/>
    <mergeCell ref="A49:J49"/>
    <mergeCell ref="A50:G50"/>
    <mergeCell ref="H50:J50"/>
    <mergeCell ref="A51:G51"/>
    <mergeCell ref="H51:J51"/>
  </mergeCells>
  <dataValidations count="2">
    <dataValidation allowBlank="1" showInputMessage="1" showErrorMessage="1" sqref="F205"/>
    <dataValidation type="list" allowBlank="1" showInputMessage="1" showErrorMessage="1" sqref="F296 F309 F4:F204 F206:F265 F269:F277 F279:F280 F282:F294 F298:F300 F302:F307 F314:F317 F325:F423 F425:F599">
      <formula1>"化学类,机电类,其他类, "</formula1>
    </dataValidation>
  </dataValidations>
  <pageMargins left="0.0784722222222222" right="0.0784722222222222" top="0.236111111111111" bottom="0.156944444444444" header="0.5" footer="0.5"/>
  <pageSetup paperSize="9" orientation="landscape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0"/>
  <sheetViews>
    <sheetView workbookViewId="0">
      <selection activeCell="J33" sqref="J33"/>
    </sheetView>
  </sheetViews>
  <sheetFormatPr defaultColWidth="8.725" defaultRowHeight="13.5"/>
  <cols>
    <col min="7" max="7" width="12.725" customWidth="1"/>
    <col min="8" max="8" width="43.275" customWidth="1"/>
    <col min="9" max="9" width="25.6333333333333" customWidth="1"/>
    <col min="10" max="10" width="45.6333333333333" customWidth="1"/>
  </cols>
  <sheetData>
    <row r="1" ht="25.5" spans="1:10">
      <c r="A1" s="1" t="s">
        <v>343</v>
      </c>
      <c r="B1" s="1"/>
      <c r="C1" s="1"/>
      <c r="D1" s="1"/>
      <c r="E1" s="1"/>
      <c r="F1" s="1"/>
      <c r="G1" s="1"/>
      <c r="H1" s="2"/>
      <c r="I1" s="1"/>
      <c r="J1" s="2"/>
    </row>
    <row r="2" ht="20.25" spans="1:10">
      <c r="A2" s="3" t="s">
        <v>262</v>
      </c>
      <c r="B2" s="3"/>
      <c r="C2" s="3"/>
      <c r="D2" s="3"/>
      <c r="E2" s="3"/>
      <c r="F2" s="3"/>
      <c r="G2" s="3"/>
      <c r="H2" s="4"/>
      <c r="I2" s="3"/>
      <c r="J2" s="4"/>
    </row>
    <row r="3" ht="28.5" spans="1:10">
      <c r="A3" s="5" t="s">
        <v>263</v>
      </c>
      <c r="B3" s="5" t="s">
        <v>264</v>
      </c>
      <c r="C3" s="5" t="s">
        <v>265</v>
      </c>
      <c r="D3" s="5" t="s">
        <v>266</v>
      </c>
      <c r="E3" s="5" t="s">
        <v>267</v>
      </c>
      <c r="F3" s="5" t="s">
        <v>268</v>
      </c>
      <c r="G3" s="5" t="s">
        <v>269</v>
      </c>
      <c r="H3" s="6" t="s">
        <v>8</v>
      </c>
      <c r="I3" s="5" t="s">
        <v>9</v>
      </c>
      <c r="J3" s="6" t="s">
        <v>10</v>
      </c>
    </row>
    <row r="4" ht="24" spans="1:10">
      <c r="A4" s="7" t="s">
        <v>271</v>
      </c>
      <c r="B4" s="8" t="s">
        <v>344</v>
      </c>
      <c r="C4" s="9" t="s">
        <v>17</v>
      </c>
      <c r="D4" s="8" t="s">
        <v>345</v>
      </c>
      <c r="E4" s="8" t="s">
        <v>44</v>
      </c>
      <c r="F4" s="7" t="s">
        <v>20</v>
      </c>
      <c r="G4" s="8" t="s">
        <v>140</v>
      </c>
      <c r="H4" s="7" t="s">
        <v>346</v>
      </c>
      <c r="I4" s="7"/>
      <c r="J4" s="10"/>
    </row>
    <row r="5" ht="36" spans="1:10">
      <c r="A5" s="7" t="s">
        <v>271</v>
      </c>
      <c r="B5" s="8" t="s">
        <v>347</v>
      </c>
      <c r="C5" s="9" t="s">
        <v>17</v>
      </c>
      <c r="D5" s="8" t="s">
        <v>348</v>
      </c>
      <c r="E5" s="8" t="s">
        <v>44</v>
      </c>
      <c r="F5" s="7" t="s">
        <v>20</v>
      </c>
      <c r="G5" s="8" t="s">
        <v>140</v>
      </c>
      <c r="H5" s="7" t="s">
        <v>346</v>
      </c>
      <c r="I5" s="7"/>
      <c r="J5" s="10"/>
    </row>
    <row r="6" ht="24" spans="1:10">
      <c r="A6" s="7" t="s">
        <v>271</v>
      </c>
      <c r="B6" s="8" t="s">
        <v>349</v>
      </c>
      <c r="C6" s="9" t="s">
        <v>17</v>
      </c>
      <c r="D6" s="8" t="s">
        <v>350</v>
      </c>
      <c r="E6" s="8" t="s">
        <v>44</v>
      </c>
      <c r="F6" s="7" t="s">
        <v>20</v>
      </c>
      <c r="G6" s="8" t="s">
        <v>140</v>
      </c>
      <c r="H6" s="7" t="s">
        <v>346</v>
      </c>
      <c r="I6" s="7"/>
      <c r="J6" s="10"/>
    </row>
    <row r="7" ht="72" spans="1:10">
      <c r="A7" s="7" t="s">
        <v>271</v>
      </c>
      <c r="B7" s="8" t="s">
        <v>138</v>
      </c>
      <c r="C7" s="9" t="s">
        <v>17</v>
      </c>
      <c r="D7" s="8" t="s">
        <v>139</v>
      </c>
      <c r="E7" s="8" t="s">
        <v>44</v>
      </c>
      <c r="F7" s="7" t="s">
        <v>20</v>
      </c>
      <c r="G7" s="8" t="s">
        <v>140</v>
      </c>
      <c r="H7" s="10" t="s">
        <v>351</v>
      </c>
      <c r="I7" s="7"/>
      <c r="J7" s="10" t="s">
        <v>352</v>
      </c>
    </row>
    <row r="8" ht="24" spans="1:10">
      <c r="A8" s="7" t="s">
        <v>271</v>
      </c>
      <c r="B8" s="8" t="s">
        <v>353</v>
      </c>
      <c r="C8" s="9" t="s">
        <v>17</v>
      </c>
      <c r="D8" s="8" t="s">
        <v>354</v>
      </c>
      <c r="E8" s="8" t="s">
        <v>44</v>
      </c>
      <c r="F8" s="7" t="s">
        <v>146</v>
      </c>
      <c r="G8" s="8" t="s">
        <v>355</v>
      </c>
      <c r="H8" s="7" t="s">
        <v>346</v>
      </c>
      <c r="I8" s="7"/>
      <c r="J8" s="10"/>
    </row>
    <row r="9" ht="62.25" spans="1:10">
      <c r="A9" s="7" t="s">
        <v>271</v>
      </c>
      <c r="B9" s="8" t="s">
        <v>143</v>
      </c>
      <c r="C9" s="9" t="s">
        <v>144</v>
      </c>
      <c r="D9" s="8" t="s">
        <v>145</v>
      </c>
      <c r="E9" s="8" t="s">
        <v>44</v>
      </c>
      <c r="F9" s="7" t="s">
        <v>146</v>
      </c>
      <c r="G9" s="8" t="s">
        <v>147</v>
      </c>
      <c r="H9" s="10" t="s">
        <v>356</v>
      </c>
      <c r="I9" s="7" t="str">
        <f>_xlfn.DISPIMG("ID_EE382312B4F54C78A566476F2E013F6E",1)</f>
        <v>=DISPIMG("ID_EE382312B4F54C78A566476F2E013F6E",1)</v>
      </c>
      <c r="J9" s="10" t="s">
        <v>357</v>
      </c>
    </row>
    <row r="10" ht="36" spans="1:10">
      <c r="A10" s="7" t="s">
        <v>271</v>
      </c>
      <c r="B10" s="8" t="s">
        <v>358</v>
      </c>
      <c r="C10" s="9" t="s">
        <v>17</v>
      </c>
      <c r="D10" s="8" t="s">
        <v>359</v>
      </c>
      <c r="E10" s="8" t="s">
        <v>44</v>
      </c>
      <c r="F10" s="7" t="s">
        <v>20</v>
      </c>
      <c r="G10" s="8" t="s">
        <v>360</v>
      </c>
      <c r="H10" s="7" t="s">
        <v>346</v>
      </c>
      <c r="I10" s="7"/>
      <c r="J10" s="10"/>
    </row>
    <row r="11" ht="24" spans="1:10">
      <c r="A11" s="7" t="s">
        <v>271</v>
      </c>
      <c r="B11" s="8" t="s">
        <v>361</v>
      </c>
      <c r="C11" s="9" t="s">
        <v>17</v>
      </c>
      <c r="D11" s="8" t="s">
        <v>362</v>
      </c>
      <c r="E11" s="8" t="s">
        <v>44</v>
      </c>
      <c r="F11" s="7" t="s">
        <v>98</v>
      </c>
      <c r="G11" s="8" t="s">
        <v>140</v>
      </c>
      <c r="H11" s="7" t="s">
        <v>346</v>
      </c>
      <c r="I11" s="7"/>
      <c r="J11" s="10"/>
    </row>
    <row r="12" ht="54.05" spans="1:10">
      <c r="A12" s="7" t="s">
        <v>271</v>
      </c>
      <c r="B12" s="8" t="s">
        <v>150</v>
      </c>
      <c r="C12" s="9" t="s">
        <v>17</v>
      </c>
      <c r="D12" s="8" t="s">
        <v>151</v>
      </c>
      <c r="E12" s="8" t="s">
        <v>44</v>
      </c>
      <c r="F12" s="7" t="s">
        <v>146</v>
      </c>
      <c r="G12" s="8" t="s">
        <v>152</v>
      </c>
      <c r="H12" s="10" t="s">
        <v>363</v>
      </c>
      <c r="I12" s="7" t="str">
        <f>_xlfn.DISPIMG("ID_BF28155E075D4768A06B727411BD8A0F",1)</f>
        <v>=DISPIMG("ID_BF28155E075D4768A06B727411BD8A0F",1)</v>
      </c>
      <c r="J12" s="10" t="s">
        <v>364</v>
      </c>
    </row>
    <row r="13" ht="24" spans="1:10">
      <c r="A13" s="7" t="s">
        <v>271</v>
      </c>
      <c r="B13" s="8" t="s">
        <v>365</v>
      </c>
      <c r="C13" s="9" t="s">
        <v>17</v>
      </c>
      <c r="D13" s="8" t="s">
        <v>366</v>
      </c>
      <c r="E13" s="8" t="s">
        <v>44</v>
      </c>
      <c r="F13" s="7" t="s">
        <v>146</v>
      </c>
      <c r="G13" s="8" t="s">
        <v>367</v>
      </c>
      <c r="H13" s="7" t="s">
        <v>346</v>
      </c>
      <c r="I13" s="7"/>
      <c r="J13" s="10"/>
    </row>
    <row r="14" ht="48" spans="1:10">
      <c r="A14" s="7" t="s">
        <v>271</v>
      </c>
      <c r="B14" s="8" t="s">
        <v>155</v>
      </c>
      <c r="C14" s="9" t="s">
        <v>17</v>
      </c>
      <c r="D14" s="8" t="s">
        <v>156</v>
      </c>
      <c r="E14" s="8" t="s">
        <v>44</v>
      </c>
      <c r="F14" s="7" t="s">
        <v>146</v>
      </c>
      <c r="G14" s="8" t="s">
        <v>157</v>
      </c>
      <c r="H14" s="10" t="s">
        <v>368</v>
      </c>
      <c r="I14" s="7"/>
      <c r="J14" s="10" t="s">
        <v>369</v>
      </c>
    </row>
    <row r="15" ht="60.4" spans="1:10">
      <c r="A15" s="7" t="s">
        <v>271</v>
      </c>
      <c r="B15" s="8" t="s">
        <v>160</v>
      </c>
      <c r="C15" s="9" t="s">
        <v>370</v>
      </c>
      <c r="D15" s="8" t="s">
        <v>162</v>
      </c>
      <c r="E15" s="8" t="s">
        <v>44</v>
      </c>
      <c r="F15" s="7" t="s">
        <v>146</v>
      </c>
      <c r="G15" s="8" t="s">
        <v>147</v>
      </c>
      <c r="H15" s="10" t="s">
        <v>371</v>
      </c>
      <c r="I15" s="7" t="str">
        <f>_xlfn.DISPIMG("ID_5A5702A81B3949C8A0FCB2CEB4C793CA",1)</f>
        <v>=DISPIMG("ID_5A5702A81B3949C8A0FCB2CEB4C793CA",1)</v>
      </c>
      <c r="J15" s="10" t="s">
        <v>372</v>
      </c>
    </row>
    <row r="16" ht="24" spans="1:10">
      <c r="A16" s="7" t="s">
        <v>271</v>
      </c>
      <c r="B16" s="8" t="s">
        <v>373</v>
      </c>
      <c r="C16" s="9" t="s">
        <v>17</v>
      </c>
      <c r="D16" s="8" t="s">
        <v>374</v>
      </c>
      <c r="E16" s="8" t="s">
        <v>44</v>
      </c>
      <c r="F16" s="7" t="s">
        <v>98</v>
      </c>
      <c r="G16" s="8" t="s">
        <v>375</v>
      </c>
      <c r="H16" s="7" t="s">
        <v>346</v>
      </c>
      <c r="I16" s="7"/>
      <c r="J16" s="10"/>
    </row>
    <row r="17" ht="24" spans="1:10">
      <c r="A17" s="7" t="s">
        <v>271</v>
      </c>
      <c r="B17" s="8" t="s">
        <v>376</v>
      </c>
      <c r="C17" s="9" t="s">
        <v>17</v>
      </c>
      <c r="D17" s="8" t="s">
        <v>377</v>
      </c>
      <c r="E17" s="8" t="s">
        <v>44</v>
      </c>
      <c r="F17" s="7" t="s">
        <v>98</v>
      </c>
      <c r="G17" s="8" t="s">
        <v>378</v>
      </c>
      <c r="H17" s="7" t="s">
        <v>346</v>
      </c>
      <c r="I17" s="7"/>
      <c r="J17" s="10"/>
    </row>
    <row r="18" ht="24" spans="1:10">
      <c r="A18" s="7" t="s">
        <v>271</v>
      </c>
      <c r="B18" s="8" t="s">
        <v>379</v>
      </c>
      <c r="C18" s="9" t="s">
        <v>17</v>
      </c>
      <c r="D18" s="8" t="s">
        <v>380</v>
      </c>
      <c r="E18" s="8" t="s">
        <v>44</v>
      </c>
      <c r="F18" s="7" t="s">
        <v>98</v>
      </c>
      <c r="G18" s="8" t="s">
        <v>167</v>
      </c>
      <c r="H18" s="7" t="s">
        <v>346</v>
      </c>
      <c r="I18" s="7"/>
      <c r="J18" s="10"/>
    </row>
    <row r="19" ht="24" spans="1:10">
      <c r="A19" s="7" t="s">
        <v>271</v>
      </c>
      <c r="B19" s="8" t="s">
        <v>107</v>
      </c>
      <c r="C19" s="9" t="s">
        <v>17</v>
      </c>
      <c r="D19" s="8" t="s">
        <v>381</v>
      </c>
      <c r="E19" s="8" t="s">
        <v>44</v>
      </c>
      <c r="F19" s="7" t="s">
        <v>98</v>
      </c>
      <c r="G19" s="8" t="s">
        <v>382</v>
      </c>
      <c r="H19" s="7" t="s">
        <v>346</v>
      </c>
      <c r="I19" s="7"/>
      <c r="J19" s="10"/>
    </row>
    <row r="20" ht="63.9" spans="1:10">
      <c r="A20" s="7" t="s">
        <v>271</v>
      </c>
      <c r="B20" s="8" t="s">
        <v>165</v>
      </c>
      <c r="C20" s="9" t="s">
        <v>17</v>
      </c>
      <c r="D20" s="8" t="s">
        <v>166</v>
      </c>
      <c r="E20" s="8" t="s">
        <v>44</v>
      </c>
      <c r="F20" s="7" t="s">
        <v>98</v>
      </c>
      <c r="G20" s="8" t="s">
        <v>167</v>
      </c>
      <c r="H20" s="10" t="s">
        <v>383</v>
      </c>
      <c r="I20" s="7" t="str">
        <f>_xlfn.DISPIMG("ID_C02D272D354E4C0C982F41F7FE63390B",1)</f>
        <v>=DISPIMG("ID_C02D272D354E4C0C982F41F7FE63390B",1)</v>
      </c>
      <c r="J20" s="10" t="s">
        <v>384</v>
      </c>
    </row>
    <row r="21" ht="24" spans="1:10">
      <c r="A21" s="7" t="s">
        <v>271</v>
      </c>
      <c r="B21" s="8" t="s">
        <v>112</v>
      </c>
      <c r="C21" s="9" t="s">
        <v>17</v>
      </c>
      <c r="D21" s="8" t="s">
        <v>385</v>
      </c>
      <c r="E21" s="8" t="s">
        <v>44</v>
      </c>
      <c r="F21" s="7" t="s">
        <v>98</v>
      </c>
      <c r="G21" s="8" t="s">
        <v>375</v>
      </c>
      <c r="H21" s="7" t="s">
        <v>346</v>
      </c>
      <c r="I21" s="7"/>
      <c r="J21" s="10"/>
    </row>
    <row r="22" ht="24" spans="1:10">
      <c r="A22" s="7" t="s">
        <v>271</v>
      </c>
      <c r="B22" s="8" t="s">
        <v>386</v>
      </c>
      <c r="C22" s="9" t="s">
        <v>17</v>
      </c>
      <c r="D22" s="8" t="s">
        <v>387</v>
      </c>
      <c r="E22" s="8" t="s">
        <v>44</v>
      </c>
      <c r="F22" s="7" t="s">
        <v>98</v>
      </c>
      <c r="G22" s="8" t="s">
        <v>382</v>
      </c>
      <c r="H22" s="7" t="s">
        <v>346</v>
      </c>
      <c r="I22" s="7"/>
      <c r="J22" s="10"/>
    </row>
    <row r="23" ht="36" spans="1:10">
      <c r="A23" s="7" t="s">
        <v>271</v>
      </c>
      <c r="B23" s="8" t="s">
        <v>388</v>
      </c>
      <c r="C23" s="9" t="s">
        <v>17</v>
      </c>
      <c r="D23" s="8" t="s">
        <v>389</v>
      </c>
      <c r="E23" s="8" t="s">
        <v>44</v>
      </c>
      <c r="F23" s="7" t="s">
        <v>20</v>
      </c>
      <c r="G23" s="8" t="s">
        <v>390</v>
      </c>
      <c r="H23" s="7" t="s">
        <v>346</v>
      </c>
      <c r="I23" s="7"/>
      <c r="J23" s="10"/>
    </row>
    <row r="24" ht="36" spans="1:10">
      <c r="A24" s="7" t="s">
        <v>271</v>
      </c>
      <c r="B24" s="8" t="s">
        <v>391</v>
      </c>
      <c r="C24" s="9" t="s">
        <v>17</v>
      </c>
      <c r="D24" s="8" t="s">
        <v>392</v>
      </c>
      <c r="E24" s="8" t="s">
        <v>44</v>
      </c>
      <c r="F24" s="7" t="s">
        <v>20</v>
      </c>
      <c r="G24" s="8" t="s">
        <v>393</v>
      </c>
      <c r="H24" s="7" t="s">
        <v>346</v>
      </c>
      <c r="I24" s="7"/>
      <c r="J24" s="10"/>
    </row>
    <row r="25" ht="36" spans="1:10">
      <c r="A25" s="7" t="s">
        <v>271</v>
      </c>
      <c r="B25" s="8" t="s">
        <v>394</v>
      </c>
      <c r="C25" s="9" t="s">
        <v>17</v>
      </c>
      <c r="D25" s="8" t="s">
        <v>395</v>
      </c>
      <c r="E25" s="8" t="s">
        <v>44</v>
      </c>
      <c r="F25" s="7" t="s">
        <v>20</v>
      </c>
      <c r="G25" s="8" t="s">
        <v>396</v>
      </c>
      <c r="H25" s="7" t="s">
        <v>346</v>
      </c>
      <c r="I25" s="7"/>
      <c r="J25" s="10"/>
    </row>
    <row r="26" ht="48" spans="1:10">
      <c r="A26" s="7" t="s">
        <v>271</v>
      </c>
      <c r="B26" s="8" t="s">
        <v>397</v>
      </c>
      <c r="C26" s="9" t="s">
        <v>17</v>
      </c>
      <c r="D26" s="8" t="s">
        <v>398</v>
      </c>
      <c r="E26" s="8" t="s">
        <v>44</v>
      </c>
      <c r="F26" s="7" t="s">
        <v>20</v>
      </c>
      <c r="G26" s="8" t="s">
        <v>399</v>
      </c>
      <c r="H26" s="7" t="s">
        <v>346</v>
      </c>
      <c r="I26" s="7"/>
      <c r="J26" s="10"/>
    </row>
    <row r="27" ht="36" spans="1:10">
      <c r="A27" s="7" t="s">
        <v>271</v>
      </c>
      <c r="B27" s="8" t="s">
        <v>400</v>
      </c>
      <c r="C27" s="9" t="s">
        <v>17</v>
      </c>
      <c r="D27" s="8" t="s">
        <v>401</v>
      </c>
      <c r="E27" s="8" t="s">
        <v>44</v>
      </c>
      <c r="F27" s="7" t="s">
        <v>20</v>
      </c>
      <c r="G27" s="8" t="s">
        <v>396</v>
      </c>
      <c r="H27" s="7" t="s">
        <v>346</v>
      </c>
      <c r="I27" s="7"/>
      <c r="J27" s="10"/>
    </row>
    <row r="28" ht="24" spans="1:10">
      <c r="A28" s="7" t="s">
        <v>271</v>
      </c>
      <c r="B28" s="8" t="s">
        <v>402</v>
      </c>
      <c r="C28" s="9" t="s">
        <v>17</v>
      </c>
      <c r="D28" s="8" t="s">
        <v>403</v>
      </c>
      <c r="E28" s="8" t="s">
        <v>44</v>
      </c>
      <c r="F28" s="7" t="s">
        <v>20</v>
      </c>
      <c r="G28" s="8" t="s">
        <v>404</v>
      </c>
      <c r="H28" s="7" t="s">
        <v>346</v>
      </c>
      <c r="I28" s="7"/>
      <c r="J28" s="10"/>
    </row>
    <row r="29" ht="24" spans="1:10">
      <c r="A29" s="7" t="s">
        <v>271</v>
      </c>
      <c r="B29" s="8" t="s">
        <v>405</v>
      </c>
      <c r="C29" s="9" t="s">
        <v>17</v>
      </c>
      <c r="D29" s="8" t="s">
        <v>406</v>
      </c>
      <c r="E29" s="8" t="s">
        <v>44</v>
      </c>
      <c r="F29" s="7" t="s">
        <v>20</v>
      </c>
      <c r="G29" s="8" t="s">
        <v>407</v>
      </c>
      <c r="H29" s="7" t="s">
        <v>346</v>
      </c>
      <c r="I29" s="7"/>
      <c r="J29" s="10"/>
    </row>
    <row r="30" ht="24" spans="1:10">
      <c r="A30" s="7" t="s">
        <v>271</v>
      </c>
      <c r="B30" s="8" t="s">
        <v>408</v>
      </c>
      <c r="C30" s="9" t="s">
        <v>17</v>
      </c>
      <c r="D30" s="8" t="s">
        <v>409</v>
      </c>
      <c r="E30" s="8" t="s">
        <v>44</v>
      </c>
      <c r="F30" s="7" t="s">
        <v>20</v>
      </c>
      <c r="G30" s="8" t="s">
        <v>410</v>
      </c>
      <c r="H30" s="7" t="s">
        <v>346</v>
      </c>
      <c r="I30" s="7"/>
      <c r="J30" s="10"/>
    </row>
    <row r="31" ht="24" spans="1:10">
      <c r="A31" s="7" t="s">
        <v>271</v>
      </c>
      <c r="B31" s="8" t="s">
        <v>411</v>
      </c>
      <c r="C31" s="9" t="s">
        <v>17</v>
      </c>
      <c r="D31" s="8" t="s">
        <v>412</v>
      </c>
      <c r="E31" s="8" t="s">
        <v>44</v>
      </c>
      <c r="F31" s="7" t="s">
        <v>20</v>
      </c>
      <c r="G31" s="8" t="s">
        <v>413</v>
      </c>
      <c r="H31" s="7" t="s">
        <v>346</v>
      </c>
      <c r="I31" s="7"/>
      <c r="J31" s="10"/>
    </row>
    <row r="32" ht="24" spans="1:10">
      <c r="A32" s="7" t="s">
        <v>271</v>
      </c>
      <c r="B32" s="8" t="s">
        <v>414</v>
      </c>
      <c r="C32" s="9" t="s">
        <v>17</v>
      </c>
      <c r="D32" s="8" t="s">
        <v>415</v>
      </c>
      <c r="E32" s="8" t="s">
        <v>44</v>
      </c>
      <c r="F32" s="7" t="s">
        <v>20</v>
      </c>
      <c r="G32" s="8" t="s">
        <v>416</v>
      </c>
      <c r="H32" s="7" t="s">
        <v>346</v>
      </c>
      <c r="I32" s="7"/>
      <c r="J32" s="10"/>
    </row>
    <row r="33" ht="91" customHeight="1" spans="1:10">
      <c r="A33" s="7" t="s">
        <v>271</v>
      </c>
      <c r="B33" s="8" t="s">
        <v>170</v>
      </c>
      <c r="C33" s="9" t="s">
        <v>17</v>
      </c>
      <c r="D33" s="8" t="s">
        <v>171</v>
      </c>
      <c r="E33" s="8" t="s">
        <v>44</v>
      </c>
      <c r="F33" s="7" t="s">
        <v>20</v>
      </c>
      <c r="G33" s="8" t="s">
        <v>172</v>
      </c>
      <c r="H33" s="10" t="s">
        <v>417</v>
      </c>
      <c r="I33" s="7"/>
      <c r="J33" s="10" t="s">
        <v>418</v>
      </c>
    </row>
    <row r="34" ht="24" spans="1:10">
      <c r="A34" s="7" t="s">
        <v>271</v>
      </c>
      <c r="B34" s="8" t="s">
        <v>419</v>
      </c>
      <c r="C34" s="9" t="s">
        <v>17</v>
      </c>
      <c r="D34" s="8" t="s">
        <v>420</v>
      </c>
      <c r="E34" s="8" t="s">
        <v>44</v>
      </c>
      <c r="F34" s="7" t="s">
        <v>20</v>
      </c>
      <c r="G34" s="8" t="s">
        <v>421</v>
      </c>
      <c r="H34" s="7" t="s">
        <v>346</v>
      </c>
      <c r="I34" s="7"/>
      <c r="J34" s="10"/>
    </row>
    <row r="35" ht="52" spans="1:10">
      <c r="A35" s="7" t="s">
        <v>271</v>
      </c>
      <c r="B35" s="8" t="s">
        <v>175</v>
      </c>
      <c r="C35" s="9" t="s">
        <v>17</v>
      </c>
      <c r="D35" s="8" t="s">
        <v>176</v>
      </c>
      <c r="E35" s="8" t="s">
        <v>44</v>
      </c>
      <c r="F35" s="7" t="s">
        <v>98</v>
      </c>
      <c r="G35" s="8" t="s">
        <v>177</v>
      </c>
      <c r="H35" s="10" t="s">
        <v>422</v>
      </c>
      <c r="I35" s="7" t="str">
        <f>_xlfn.DISPIMG("ID_63C442BC9E784A05AC4CBFF70BE0B4CA",1)</f>
        <v>=DISPIMG("ID_63C442BC9E784A05AC4CBFF70BE0B4CA",1)</v>
      </c>
      <c r="J35" s="10" t="s">
        <v>423</v>
      </c>
    </row>
    <row r="36" ht="54.1" spans="1:10">
      <c r="A36" s="7" t="s">
        <v>271</v>
      </c>
      <c r="B36" s="8" t="s">
        <v>180</v>
      </c>
      <c r="C36" s="9" t="s">
        <v>17</v>
      </c>
      <c r="D36" s="8" t="s">
        <v>181</v>
      </c>
      <c r="E36" s="8" t="s">
        <v>44</v>
      </c>
      <c r="F36" s="7" t="s">
        <v>98</v>
      </c>
      <c r="G36" s="8" t="s">
        <v>177</v>
      </c>
      <c r="H36" s="10" t="s">
        <v>424</v>
      </c>
      <c r="I36" s="7" t="str">
        <f>_xlfn.DISPIMG("ID_B5074136C7EF44C7B4348B100DC54E4C",1)</f>
        <v>=DISPIMG("ID_B5074136C7EF44C7B4348B100DC54E4C",1)</v>
      </c>
      <c r="J36" s="10" t="s">
        <v>425</v>
      </c>
    </row>
    <row r="37" ht="24" spans="1:10">
      <c r="A37" s="7" t="s">
        <v>271</v>
      </c>
      <c r="B37" s="8" t="s">
        <v>426</v>
      </c>
      <c r="C37" s="9" t="s">
        <v>17</v>
      </c>
      <c r="D37" s="8" t="s">
        <v>427</v>
      </c>
      <c r="E37" s="8" t="s">
        <v>44</v>
      </c>
      <c r="F37" s="7" t="s">
        <v>98</v>
      </c>
      <c r="G37" s="8" t="s">
        <v>186</v>
      </c>
      <c r="H37" s="7" t="s">
        <v>346</v>
      </c>
      <c r="I37" s="7"/>
      <c r="J37" s="10"/>
    </row>
    <row r="38" ht="58.8" spans="1:10">
      <c r="A38" s="7" t="s">
        <v>271</v>
      </c>
      <c r="B38" s="8" t="s">
        <v>184</v>
      </c>
      <c r="C38" s="9" t="s">
        <v>17</v>
      </c>
      <c r="D38" s="8" t="s">
        <v>185</v>
      </c>
      <c r="E38" s="8" t="s">
        <v>44</v>
      </c>
      <c r="F38" s="7" t="s">
        <v>98</v>
      </c>
      <c r="G38" s="8" t="s">
        <v>186</v>
      </c>
      <c r="H38" s="10" t="s">
        <v>428</v>
      </c>
      <c r="I38" s="7" t="str">
        <f>_xlfn.DISPIMG("ID_E0C6E280813C4DB99AC2EE7D23DE65B5",1)</f>
        <v>=DISPIMG("ID_E0C6E280813C4DB99AC2EE7D23DE65B5",1)</v>
      </c>
      <c r="J38" s="10" t="s">
        <v>429</v>
      </c>
    </row>
    <row r="39" ht="24" spans="1:10">
      <c r="A39" s="7" t="s">
        <v>271</v>
      </c>
      <c r="B39" s="8" t="s">
        <v>189</v>
      </c>
      <c r="C39" s="9" t="s">
        <v>17</v>
      </c>
      <c r="D39" s="8" t="s">
        <v>190</v>
      </c>
      <c r="E39" s="8" t="s">
        <v>44</v>
      </c>
      <c r="F39" s="7" t="s">
        <v>98</v>
      </c>
      <c r="G39" s="8" t="s">
        <v>191</v>
      </c>
      <c r="H39" s="10" t="s">
        <v>430</v>
      </c>
      <c r="I39" s="7"/>
      <c r="J39" s="10" t="s">
        <v>431</v>
      </c>
    </row>
    <row r="40" ht="54.3" spans="1:10">
      <c r="A40" s="7" t="s">
        <v>271</v>
      </c>
      <c r="B40" s="8" t="s">
        <v>194</v>
      </c>
      <c r="C40" s="9" t="s">
        <v>17</v>
      </c>
      <c r="D40" s="8" t="s">
        <v>195</v>
      </c>
      <c r="E40" s="8" t="s">
        <v>44</v>
      </c>
      <c r="F40" s="7" t="s">
        <v>98</v>
      </c>
      <c r="G40" s="8" t="s">
        <v>196</v>
      </c>
      <c r="H40" s="10" t="s">
        <v>432</v>
      </c>
      <c r="I40" s="7" t="str">
        <f>_xlfn.DISPIMG("ID_507F84335B944853815EEC63F3B2A67A",1)</f>
        <v>=DISPIMG("ID_507F84335B944853815EEC63F3B2A67A",1)</v>
      </c>
      <c r="J40" s="10" t="s">
        <v>433</v>
      </c>
    </row>
    <row r="41" ht="48" spans="1:10">
      <c r="A41" s="7" t="s">
        <v>271</v>
      </c>
      <c r="B41" s="8" t="s">
        <v>199</v>
      </c>
      <c r="C41" s="9" t="s">
        <v>17</v>
      </c>
      <c r="D41" s="8" t="s">
        <v>200</v>
      </c>
      <c r="E41" s="8" t="s">
        <v>44</v>
      </c>
      <c r="F41" s="7" t="s">
        <v>20</v>
      </c>
      <c r="G41" s="8" t="s">
        <v>201</v>
      </c>
      <c r="H41" s="10" t="s">
        <v>434</v>
      </c>
      <c r="I41" s="7"/>
      <c r="J41" s="10" t="s">
        <v>435</v>
      </c>
    </row>
    <row r="42" ht="24" spans="1:10">
      <c r="A42" s="7" t="s">
        <v>271</v>
      </c>
      <c r="B42" s="8" t="s">
        <v>436</v>
      </c>
      <c r="C42" s="9" t="s">
        <v>17</v>
      </c>
      <c r="D42" s="8" t="s">
        <v>437</v>
      </c>
      <c r="E42" s="8" t="s">
        <v>44</v>
      </c>
      <c r="F42" s="7" t="s">
        <v>20</v>
      </c>
      <c r="G42" s="8" t="s">
        <v>438</v>
      </c>
      <c r="H42" s="7" t="s">
        <v>346</v>
      </c>
      <c r="I42" s="7"/>
      <c r="J42" s="10"/>
    </row>
    <row r="43" ht="24" spans="1:10">
      <c r="A43" s="7" t="s">
        <v>271</v>
      </c>
      <c r="B43" s="8" t="s">
        <v>439</v>
      </c>
      <c r="C43" s="9" t="s">
        <v>17</v>
      </c>
      <c r="D43" s="8" t="s">
        <v>440</v>
      </c>
      <c r="E43" s="8" t="s">
        <v>44</v>
      </c>
      <c r="F43" s="7" t="s">
        <v>20</v>
      </c>
      <c r="G43" s="8" t="s">
        <v>399</v>
      </c>
      <c r="H43" s="7" t="s">
        <v>346</v>
      </c>
      <c r="I43" s="7"/>
      <c r="J43" s="10"/>
    </row>
    <row r="44" ht="24" spans="1:10">
      <c r="A44" s="7" t="s">
        <v>271</v>
      </c>
      <c r="B44" s="8" t="s">
        <v>441</v>
      </c>
      <c r="C44" s="9" t="s">
        <v>17</v>
      </c>
      <c r="D44" s="8" t="s">
        <v>442</v>
      </c>
      <c r="E44" s="8" t="s">
        <v>44</v>
      </c>
      <c r="F44" s="7" t="s">
        <v>20</v>
      </c>
      <c r="G44" s="8" t="s">
        <v>438</v>
      </c>
      <c r="H44" s="7" t="s">
        <v>346</v>
      </c>
      <c r="I44" s="7"/>
      <c r="J44" s="10"/>
    </row>
    <row r="45" ht="48" spans="1:10">
      <c r="A45" s="7" t="s">
        <v>271</v>
      </c>
      <c r="B45" s="8" t="s">
        <v>443</v>
      </c>
      <c r="C45" s="9" t="s">
        <v>17</v>
      </c>
      <c r="D45" s="8" t="s">
        <v>444</v>
      </c>
      <c r="E45" s="8" t="s">
        <v>19</v>
      </c>
      <c r="F45" s="7" t="s">
        <v>20</v>
      </c>
      <c r="G45" s="8" t="s">
        <v>284</v>
      </c>
      <c r="H45" s="7" t="s">
        <v>346</v>
      </c>
      <c r="I45" s="7"/>
      <c r="J45" s="10"/>
    </row>
    <row r="46" ht="48" spans="1:10">
      <c r="A46" s="7" t="s">
        <v>271</v>
      </c>
      <c r="B46" s="8" t="s">
        <v>445</v>
      </c>
      <c r="C46" s="9" t="s">
        <v>17</v>
      </c>
      <c r="D46" s="8" t="s">
        <v>446</v>
      </c>
      <c r="E46" s="8" t="s">
        <v>44</v>
      </c>
      <c r="F46" s="7" t="s">
        <v>20</v>
      </c>
      <c r="G46" s="8" t="s">
        <v>447</v>
      </c>
      <c r="H46" s="7" t="s">
        <v>346</v>
      </c>
      <c r="I46" s="7"/>
      <c r="J46" s="10"/>
    </row>
    <row r="47" ht="24" spans="1:10">
      <c r="A47" s="7" t="s">
        <v>271</v>
      </c>
      <c r="B47" s="8" t="s">
        <v>448</v>
      </c>
      <c r="C47" s="9" t="s">
        <v>17</v>
      </c>
      <c r="D47" s="8" t="s">
        <v>449</v>
      </c>
      <c r="E47" s="8" t="s">
        <v>19</v>
      </c>
      <c r="F47" s="7" t="s">
        <v>20</v>
      </c>
      <c r="G47" s="8" t="s">
        <v>201</v>
      </c>
      <c r="H47" s="7" t="s">
        <v>346</v>
      </c>
      <c r="I47" s="7"/>
      <c r="J47" s="10"/>
    </row>
    <row r="48" ht="20.25" spans="1:10">
      <c r="A48" s="11" t="s">
        <v>340</v>
      </c>
      <c r="B48" s="11"/>
      <c r="C48" s="11"/>
      <c r="D48" s="11"/>
      <c r="E48" s="11"/>
      <c r="F48" s="11"/>
      <c r="G48" s="11"/>
      <c r="H48" s="11"/>
      <c r="I48" s="11"/>
      <c r="J48" s="11"/>
    </row>
    <row r="49" ht="20.25" spans="1:10">
      <c r="A49" s="11" t="s">
        <v>341</v>
      </c>
      <c r="B49" s="11"/>
      <c r="C49" s="11"/>
      <c r="D49" s="11"/>
      <c r="E49" s="11"/>
      <c r="F49" s="11"/>
      <c r="G49" s="11"/>
      <c r="H49" s="11" t="s">
        <v>342</v>
      </c>
      <c r="I49" s="11"/>
      <c r="J49" s="11"/>
    </row>
    <row r="50" ht="20.25" spans="1:10">
      <c r="A50" s="11" t="s">
        <v>341</v>
      </c>
      <c r="B50" s="11"/>
      <c r="C50" s="11"/>
      <c r="D50" s="11"/>
      <c r="E50" s="11"/>
      <c r="F50" s="11"/>
      <c r="G50" s="11"/>
      <c r="H50" s="11" t="s">
        <v>342</v>
      </c>
      <c r="I50" s="11"/>
      <c r="J50" s="11"/>
    </row>
  </sheetData>
  <mergeCells count="7">
    <mergeCell ref="A1:J1"/>
    <mergeCell ref="A2:J2"/>
    <mergeCell ref="A48:J48"/>
    <mergeCell ref="A49:G49"/>
    <mergeCell ref="H49:J49"/>
    <mergeCell ref="A50:G50"/>
    <mergeCell ref="H50:J50"/>
  </mergeCells>
  <dataValidations count="1">
    <dataValidation type="list" allowBlank="1" showInputMessage="1" showErrorMessage="1" sqref="F4:F50">
      <formula1>"化学类,机电类,其他类, "</formula1>
    </dataValidation>
  </dataValidation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荣成学院实验室安全检查—校外专家</vt:lpstr>
      <vt:lpstr>Sheet2</vt:lpstr>
      <vt:lpstr>第一组</vt:lpstr>
      <vt:lpstr>第二组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JYT</dc:creator>
  <cp:lastModifiedBy>阿力</cp:lastModifiedBy>
  <dcterms:created xsi:type="dcterms:W3CDTF">2024-04-16T09:05:00Z</dcterms:created>
  <dcterms:modified xsi:type="dcterms:W3CDTF">2025-06-12T07:59:26Z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ED35CDF43F5443E198D50DFBBBCC30A8_13</vt:lpwstr>
  </property>
  <property fmtid="{D5CDD505-2E9C-101B-9397-08002B2CF9AE}" pid="3" name="KSOProductBuildVer">
    <vt:lpwstr>2052-12.1.0.21171</vt:lpwstr>
  </property>
</Properties>
</file>